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ЭтаКнига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5413CF8D-DB21-45AF-B191-61A45A1BA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externalReferences>
    <externalReference r:id="rId2"/>
    <externalReference r:id="rId3"/>
  </externalReferences>
  <definedNames>
    <definedName name="Акцизы">'[1]акт сверки - старый'!#REF!</definedName>
    <definedName name="Акцизы1">'[2]акт сверки - старый'!#REF!</definedName>
    <definedName name="_xlnm.Print_Titles" localSheetId="0">'2023'!$9:$11</definedName>
    <definedName name="_xlnm.Print_Area" localSheetId="0">'2023'!$A$1:$C$385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2" i="1" l="1"/>
  <c r="C295" i="1"/>
  <c r="C17" i="1" l="1"/>
  <c r="C273" i="1" l="1"/>
  <c r="C212" i="1"/>
  <c r="C204" i="1"/>
  <c r="C189" i="1"/>
  <c r="C179" i="1" l="1"/>
  <c r="C366" i="1"/>
  <c r="C171" i="1" l="1"/>
  <c r="C170" i="1"/>
  <c r="C137" i="1"/>
  <c r="C134" i="1"/>
  <c r="C132" i="1"/>
  <c r="C130" i="1"/>
  <c r="C126" i="1"/>
  <c r="C125" i="1" s="1"/>
  <c r="C123" i="1"/>
  <c r="C120" i="1"/>
  <c r="C118" i="1"/>
  <c r="C116" i="1"/>
  <c r="C114" i="1"/>
  <c r="C111" i="1"/>
  <c r="C102" i="1"/>
  <c r="C100" i="1"/>
  <c r="C99" i="1" s="1"/>
  <c r="C94" i="1"/>
  <c r="C91" i="1"/>
  <c r="C89" i="1"/>
  <c r="C83" i="1"/>
  <c r="C81" i="1"/>
  <c r="C78" i="1"/>
  <c r="C76" i="1"/>
  <c r="C73" i="1" s="1"/>
  <c r="C71" i="1"/>
  <c r="C66" i="1"/>
  <c r="C64" i="1"/>
  <c r="C61" i="1"/>
  <c r="C58" i="1"/>
  <c r="C56" i="1"/>
  <c r="C51" i="1"/>
  <c r="C49" i="1"/>
  <c r="C46" i="1"/>
  <c r="C43" i="1"/>
  <c r="C40" i="1"/>
  <c r="C36" i="1"/>
  <c r="C33" i="1"/>
  <c r="C26" i="1"/>
  <c r="C25" i="1" s="1"/>
  <c r="C15" i="1"/>
  <c r="C14" i="1" s="1"/>
  <c r="C129" i="1" l="1"/>
  <c r="C122" i="1" s="1"/>
  <c r="C55" i="1"/>
  <c r="C32" i="1"/>
  <c r="C31" i="1" s="1"/>
  <c r="C113" i="1"/>
  <c r="C13" i="1"/>
  <c r="C88" i="1"/>
  <c r="C48" i="1"/>
  <c r="C60" i="1"/>
  <c r="C80" i="1"/>
  <c r="C63" i="1"/>
  <c r="C287" i="1"/>
  <c r="C177" i="1" s="1"/>
  <c r="C85" i="1" l="1"/>
  <c r="C70" i="1"/>
  <c r="C309" i="1"/>
  <c r="C360" i="1"/>
  <c r="C356" i="1"/>
  <c r="C348" i="1"/>
  <c r="C334" i="1"/>
  <c r="C372" i="1"/>
  <c r="C342" i="1"/>
  <c r="C327" i="1"/>
  <c r="C378" i="1"/>
  <c r="C319" i="1"/>
  <c r="C12" i="1" l="1"/>
  <c r="C175" i="1"/>
  <c r="C307" i="1"/>
  <c r="C174" i="1" l="1"/>
  <c r="C304" i="1" s="1"/>
  <c r="C305" i="1" l="1"/>
</calcChain>
</file>

<file path=xl/sharedStrings.xml><?xml version="1.0" encoding="utf-8"?>
<sst xmlns="http://schemas.openxmlformats.org/spreadsheetml/2006/main" count="589" uniqueCount="568">
  <si>
    <t>БЕЗВОЗМЕЗДНЫЕ ПОСТУПЛЕНИЯ ОТ ДРУГИХ БЮДЖЕТОВ БЮДЖЕТНОЙ СИСТЕМЫ РОССИЙСКОЙ ФЕДЕРАЦИИ</t>
  </si>
  <si>
    <t>1 03 00000 00 0000 000</t>
  </si>
  <si>
    <t>НАЛОГИ НА ТОВАРЫ (РАБОТЫ, УСЛУГИ), РЕАЛИЗУЕМЫЕ НА ТЕРРИТОРИИ РФ</t>
  </si>
  <si>
    <t>1 03 02000 01 0000 110</t>
  </si>
  <si>
    <t>Акцизы по подакцизным товарам (продукции), производимым на территории РФ</t>
  </si>
  <si>
    <t>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</si>
  <si>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</si>
  <si>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</si>
  <si>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масладля дизельных и (или) карбюраторных (инжекторных) двигателей 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</si>
  <si>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</si>
  <si>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</si>
  <si>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</si>
  <si>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</si>
  <si>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</si>
  <si>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</si>
  <si>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</si>
  <si>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</si>
  <si>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</si>
  <si>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</si>
  <si>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</si>
  <si>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</si>
  <si>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ДОХОДЫ ОТ ОКАЗАНИЯ ПЛАТНЫХ УСЛУГ И КОМПЕНСАЦИИ ЗАТРАТ ГОСУДАРСТВА</t>
  </si>
  <si>
    <t>05 04</t>
  </si>
  <si>
    <t>Прикладные научные исследования в области жилищно-коммунального хозяйства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</si>
  <si>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</si>
  <si>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</si>
  <si>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</si>
  <si>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</si>
  <si>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</si>
  <si>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</si>
  <si>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</si>
  <si>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Налог на доходы физических лиц в виде фиксированных авансовых платежей с доходов, полученных физическими лицами,  являющимися иностранными гражданами, осуществляющими трудовую деятельность по найму на основании патента в соответствии со статьей 227.1 НК РФ 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</si>
  <si>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</si>
  <si>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</si>
  <si>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</si>
  <si>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</si>
  <si>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 xml:space="preserve">04 05 </t>
  </si>
  <si>
    <t>Сельское хозяйство и рыболовство</t>
  </si>
  <si>
    <t>в том числе: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</si>
  <si>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</si>
  <si>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</si>
  <si>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 Молодежная политика</t>
  </si>
  <si>
    <t>07 03</t>
  </si>
  <si>
    <t>Дополнительное образование детей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</si>
  <si>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</si>
  <si>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</si>
  <si>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</si>
  <si>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</si>
  <si>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1 13 02064 04 0000 130</t>
  </si>
  <si>
    <t>Доходы, поступающие в порядке возмещения расходов, понесенных в связи с эксплуатацией имущества городского округа</t>
  </si>
  <si>
    <t>1 14 06300 00 0000 430</t>
  </si>
  <si>
    <t>ДЕФИЦИТ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</si>
  <si>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</si>
  <si>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</si>
  <si>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</si>
  <si>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2 02 20000 00 0000 151</t>
  </si>
  <si>
    <t>2 02 30000 00 0000 151</t>
  </si>
  <si>
    <t>Иные межбюджетные трансферты</t>
  </si>
  <si>
    <t>2 02 40000 00 0000 151</t>
  </si>
  <si>
    <t>11 05</t>
  </si>
  <si>
    <t>Другие вопросы в области физической культуры и спорта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</si>
  <si>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</si>
  <si>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</si>
  <si>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1 13 02990 00 0000 130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</si>
  <si>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</si>
  <si>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</si>
  <si>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</si>
  <si>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</si>
  <si>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</si>
  <si>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Субсидии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</t>
  </si>
  <si>
    <t>07 05</t>
  </si>
  <si>
    <t>Профессиональная подготовка, переподготовка и повышение квалификации</t>
  </si>
  <si>
    <t xml:space="preserve"> Обслуживание  государственного внутреннего и муниципального долга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</si>
  <si>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</si>
  <si>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</si>
  <si>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</si>
  <si>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1 05 01050 01 0000 110</t>
  </si>
  <si>
    <t>Минимальный налог, зачисляемый в бюджеты субъектов РФ</t>
  </si>
  <si>
    <t>тыс. рублей</t>
  </si>
  <si>
    <t>Код бюджетной классификации РФ</t>
  </si>
  <si>
    <t>ВСЕГО  ДОХОДОВ</t>
  </si>
  <si>
    <t>ВСЕГО РАСХОДОВ</t>
  </si>
  <si>
    <t xml:space="preserve"> </t>
  </si>
  <si>
    <t>ОБЩЕГОСУДАРСТВЕННЫЕ ВОПРОСЫ</t>
  </si>
  <si>
    <t xml:space="preserve"> Обеспечение проведения выборов и референдумов</t>
  </si>
  <si>
    <t xml:space="preserve"> Другие общегосударственные вопросы</t>
  </si>
  <si>
    <t>НАЦИОНАЛЬНАЯ БЕЗОПАСНОСТЬ И ПРАВООХРАНИТЕЛЬНАЯ ДЕЯТЕЛЬНОСТЬ</t>
  </si>
  <si>
    <t xml:space="preserve"> Органы внутренних дел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</si>
  <si>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</si>
  <si>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</si>
  <si>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</si>
  <si>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</si>
  <si>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</si>
  <si>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</si>
  <si>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</si>
  <si>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 xml:space="preserve"> Другие вопросы в области охраны окружающей среды</t>
  </si>
  <si>
    <t>ОБРАЗОВАНИЕ</t>
  </si>
  <si>
    <t xml:space="preserve"> Дошкольное образование</t>
  </si>
  <si>
    <t xml:space="preserve"> Общее образование</t>
  </si>
  <si>
    <t xml:space="preserve"> Другие вопросы в области образования</t>
  </si>
  <si>
    <t xml:space="preserve"> Культура</t>
  </si>
  <si>
    <t>СОЦИАЛЬНАЯ ПОЛИТИКА</t>
  </si>
  <si>
    <t>Пенсионное обеспечение</t>
  </si>
  <si>
    <t>01 03</t>
  </si>
  <si>
    <t>01 04</t>
  </si>
  <si>
    <t>01 06</t>
  </si>
  <si>
    <t>01 07</t>
  </si>
  <si>
    <t>03 02</t>
  </si>
  <si>
    <t>04 08</t>
  </si>
  <si>
    <t>04 09</t>
  </si>
  <si>
    <t>05 01</t>
  </si>
  <si>
    <t>05 02</t>
  </si>
  <si>
    <t>07 01</t>
  </si>
  <si>
    <t>07 02</t>
  </si>
  <si>
    <t>07 07</t>
  </si>
  <si>
    <t>07 09</t>
  </si>
  <si>
    <t>08 00</t>
  </si>
  <si>
    <t>08 01</t>
  </si>
  <si>
    <t>10 00</t>
  </si>
  <si>
    <t>10 01</t>
  </si>
  <si>
    <t>10 03</t>
  </si>
  <si>
    <t>10 04</t>
  </si>
  <si>
    <t>07 00</t>
  </si>
  <si>
    <t>06 00</t>
  </si>
  <si>
    <t>05 00</t>
  </si>
  <si>
    <t>04 00</t>
  </si>
  <si>
    <t>03 00</t>
  </si>
  <si>
    <t>01 00</t>
  </si>
  <si>
    <t>1 00 00000 00 0000 000</t>
  </si>
  <si>
    <t xml:space="preserve">1 01 00000 00 0000 000 </t>
  </si>
  <si>
    <t>НАЛОГИ  НА  ПРИБЫЛЬ,  ДОХОДЫ</t>
  </si>
  <si>
    <t>1 01 02000 01 0000 110</t>
  </si>
  <si>
    <t>Налог на доходы физических лиц</t>
  </si>
  <si>
    <t>1 01 02010 01 0000 110</t>
  </si>
  <si>
    <t>1 01 02020 01 0000 110</t>
  </si>
  <si>
    <t>1 01 02040 01 0000 110</t>
  </si>
  <si>
    <t>НАЛОГИ  НА  СОВОКУПНЫЙ  ДОХОД</t>
  </si>
  <si>
    <t>Единый налог на вмененный доход для отдельных видов деятельности</t>
  </si>
  <si>
    <t>Единый сельскохозяйственный налог</t>
  </si>
  <si>
    <t>1 06 00000 00 0000 000</t>
  </si>
  <si>
    <t>НАЛОГИ  НА  ИМУЩЕСТВО</t>
  </si>
  <si>
    <t>Налог на имущество физических лиц</t>
  </si>
  <si>
    <t>Налог на игорный бизнес</t>
  </si>
  <si>
    <t>Земельный налог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</si>
  <si>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</si>
  <si>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</si>
  <si>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</si>
  <si>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</si>
  <si>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1 07 01020 01 0000 110</t>
  </si>
  <si>
    <t>Налог на добычу общераспространенных полезных ископаемых</t>
  </si>
  <si>
    <t>1 08 00000 00 0000 000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</si>
  <si>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</si>
  <si>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</si>
  <si>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</si>
  <si>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</si>
  <si>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</si>
  <si>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1 08 07140 01 0000 110</t>
  </si>
  <si>
    <t>1 08 07150 01 0000 110</t>
  </si>
  <si>
    <t>1 09 00000 00 0000 000</t>
  </si>
  <si>
    <t>1 09 04000 00 0000 110</t>
  </si>
  <si>
    <t>Налоги на имущество</t>
  </si>
  <si>
    <t>1 09 04010 02 0000 110</t>
  </si>
  <si>
    <t>Налог на имущество предприятий</t>
  </si>
  <si>
    <t>Налог с продаж</t>
  </si>
  <si>
    <t>Прочие налоги и сборы (по отмененным местным налогам и сборам)</t>
  </si>
  <si>
    <t>Налог на рекламу</t>
  </si>
  <si>
    <t>1 11 00000 00 0000 000</t>
  </si>
  <si>
    <t>ДОХОДЫ  ОТ  ИСПОЛЬЗОВАНИЯ  ИМУЩЕСТВА,  НАХОДЯЩЕГОСЯ  В  ГОСУДАРСТВЕННОЙ  И  МУНИЦИПАЛЬНОЙ СОБСТВЕННОСТИ</t>
  </si>
  <si>
    <t>1 11 05000 00 0000 120</t>
  </si>
  <si>
    <t>1 11 05010 00 0000 120</t>
  </si>
  <si>
    <t>1 11 05030 00 0000 120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</si>
  <si>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</si>
  <si>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</si>
  <si>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</si>
  <si>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</si>
  <si>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1 12 00000 00 0000 000</t>
  </si>
  <si>
    <t>ПЛАТЕЖИ ПРИ  ПОЛЬЗОВАНИИ  ПРИРОДНЫМИ 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</si>
  <si>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</si>
  <si>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</si>
  <si>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</si>
  <si>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</si>
  <si>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ДОХОДЫ  ОТ  ПРОДАЖИ  МАТЕРИАЛЬНЫХ  И  НЕМАТЕРИАЛЬНЫХ  АКТИВОВ</t>
  </si>
  <si>
    <t>1 14 02000 00 0000 000</t>
  </si>
  <si>
    <t>1 16 00000 00 0000 000</t>
  </si>
  <si>
    <t>ШТРАФЫ,  САНКЦИИ,  ВОЗМЕЩЕНИЕ  УЩЕРБА</t>
  </si>
  <si>
    <t>1 17 00000 00 0000 000</t>
  </si>
  <si>
    <t>ПРОЧИЕ  НЕНАЛОГОВЫЕ  ДОХОДЫ</t>
  </si>
  <si>
    <t>1 17 05000 00 0000 180</t>
  </si>
  <si>
    <t xml:space="preserve">Прочие неналоговые  доходы </t>
  </si>
  <si>
    <t>ЗАДОЛЖЕННОСТЬ  И  ПЕРЕРАСЧЕТЫ ПО ОТМЕНЕННЫМ НАЛОГАМ, СБОРАМ И ИНЫМ ОБЯЗАТЕЛЬНЫМ ПЛАТЕЖАМ</t>
  </si>
  <si>
    <t>Другие вопросы в области национальной безопасности и правоохранительной деятельности</t>
  </si>
  <si>
    <t>Транспорт</t>
  </si>
  <si>
    <t>1 01 02030 01 0000 110</t>
  </si>
  <si>
    <t>1 06 01000 00 0000 110</t>
  </si>
  <si>
    <t>1 06 01020 04 0000 110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</si>
  <si>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</si>
  <si>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</si>
  <si>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</si>
  <si>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</si>
  <si>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</si>
  <si>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</si>
  <si>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1 06 05000 02 0000 110</t>
  </si>
  <si>
    <t xml:space="preserve">1 06 06000 00 0000 110 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</si>
  <si>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</si>
  <si>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</si>
  <si>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</si>
  <si>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Земельный налог (по обязательствам, возникшим до 1 января 2006 года)</t>
  </si>
  <si>
    <t>1 09 04040 01 0000 110</t>
  </si>
  <si>
    <t>Налог с имущества, переходящего в порядке наследования или дарения</t>
  </si>
  <si>
    <t>1 09 06000 02 0000 110</t>
  </si>
  <si>
    <t>1 09 06010 02 0000 110</t>
  </si>
  <si>
    <t>1 11 05020 00 0000 120</t>
  </si>
  <si>
    <t>1 11 05024 04 0000 120</t>
  </si>
  <si>
    <t>1 14 01000 00 0000 410</t>
  </si>
  <si>
    <t>Доходы от продажи квартир</t>
  </si>
  <si>
    <t>1 14 01040 04 0000 410</t>
  </si>
  <si>
    <t>02 00</t>
  </si>
  <si>
    <t xml:space="preserve">НАЦИОНАЛЬНАЯ ОБОРОНА </t>
  </si>
  <si>
    <t xml:space="preserve"> Мобилизационная и вневойсковая подготовка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</si>
  <si>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</t>
  </si>
  <si>
    <t>1 09 01000 00 0000 110</t>
  </si>
  <si>
    <t>Налог на прибыль организаций, зачислявшийся до 1 января 2005 года в местные бюджеты</t>
  </si>
  <si>
    <t>1 09 01020 04 0000 110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</si>
  <si>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</si>
  <si>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</si>
  <si>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</si>
  <si>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Прочие налоги и сборы (по отмененным налогам и сборам субъектов РФ)</t>
  </si>
  <si>
    <t>1 09 07000 00 0000 110</t>
  </si>
  <si>
    <t>1 09 07010 00 0000 110</t>
  </si>
  <si>
    <t>Налог на рекламу, мобилизуемый на территориях городских округов</t>
  </si>
  <si>
    <t>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</si>
  <si>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</si>
  <si>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</si>
  <si>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продажи квартир, находящихся в собственности городских округов</t>
  </si>
  <si>
    <t>2 02 00000 00 0000 000</t>
  </si>
  <si>
    <t>Безвозмездные поступления от других бюджетов бюджетной системы Российской Федерации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</si>
  <si>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</si>
  <si>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</si>
  <si>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</si>
  <si>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 от продажи земельных участков, государственная собственность на которые не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</si>
  <si>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</si>
  <si>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02 03</t>
  </si>
  <si>
    <t>03 14</t>
  </si>
  <si>
    <t>04 12</t>
  </si>
  <si>
    <t>05 03</t>
  </si>
  <si>
    <t>05 05</t>
  </si>
  <si>
    <t>06 03</t>
  </si>
  <si>
    <t>06 05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</si>
  <si>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</si>
  <si>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</si>
  <si>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</si>
  <si>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</t>
  </si>
  <si>
    <t>Охрана объектов растительного и животного мира и среды их обитания</t>
  </si>
  <si>
    <t>Социальное обеспечение населения</t>
  </si>
  <si>
    <t>Охрана семьи и детства</t>
  </si>
  <si>
    <t xml:space="preserve">                                                                                 к решению Воронежской</t>
  </si>
  <si>
    <t xml:space="preserve">                                                                                городской Думы</t>
  </si>
  <si>
    <t>НАЛОГОВЫЕ И НЕНАЛОГОВЫЕ ДОХОДЫ</t>
  </si>
  <si>
    <t>ГОСУДАРСТВЕННАЯ  ПОШЛИНА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</si>
  <si>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</si>
  <si>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 xml:space="preserve">                                                                             Приложение № 1</t>
  </si>
  <si>
    <t>1 11 09000 00 0000 120</t>
  </si>
  <si>
    <t>1 11 09044 04 0000 120</t>
  </si>
  <si>
    <t>99 00</t>
  </si>
  <si>
    <t>99 99</t>
  </si>
  <si>
    <t>УСЛОВНО УТВЕРЖДЕННЫЕ РАСХОДЫ</t>
  </si>
  <si>
    <t>Условно утвержденные расходы</t>
  </si>
  <si>
    <t>1 14 06000 00 0000 430</t>
  </si>
  <si>
    <t>1 14 06010 00 0000 430</t>
  </si>
  <si>
    <t>1 14 06012 04 0000 430</t>
  </si>
  <si>
    <t>1 14 06020 00 0000 430</t>
  </si>
  <si>
    <t>1 14 06024 04 0000 430</t>
  </si>
  <si>
    <t xml:space="preserve">1 01 01000 00 0000 000 </t>
  </si>
  <si>
    <t>Налог на прибыль организаций</t>
  </si>
  <si>
    <t xml:space="preserve">1 01 01010 00 0000 000 </t>
  </si>
  <si>
    <t>Налог на прибыль организаций, зачисляемый в бюджеты бюджетной системы Российской Федерации по сооответствующим ставкам</t>
  </si>
  <si>
    <t>Налог на прибыль организаций, зачисляемый в бюджеты субъектов Российской Федерации</t>
  </si>
  <si>
    <t>1 05 01000 00 0000 000</t>
  </si>
  <si>
    <t>Налог, взимаемый в связи с применением упрощенной системы налогообложения</t>
  </si>
  <si>
    <t xml:space="preserve">1 01 01012 02 0000 000 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</si>
  <si>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</si>
  <si>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</si>
  <si>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Резервные фонды</t>
  </si>
  <si>
    <t>13 01</t>
  </si>
  <si>
    <t>13 00</t>
  </si>
  <si>
    <t>ОБСЛУЖИВАНИЕ ГОСУДАРСТВЕННОГО И МУНИЦИПАЛЬНОГО ДОЛГА</t>
  </si>
  <si>
    <t>14 00</t>
  </si>
  <si>
    <t>14 03</t>
  </si>
  <si>
    <t>МЕЖБЮДЖЕТНЫЕ ТРАНСФЕРТЫ БЮДЖЕТАМ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</si>
  <si>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</si>
  <si>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11 00</t>
  </si>
  <si>
    <t>11 01</t>
  </si>
  <si>
    <t>ФИЗИЧЕСКАЯ КУЛЬТУРА И СПОРТ</t>
  </si>
  <si>
    <t>Физическая культура</t>
  </si>
  <si>
    <t>08 04</t>
  </si>
  <si>
    <t xml:space="preserve"> Другие вопросы в области культуры, кинематографии </t>
  </si>
  <si>
    <t>01 11</t>
  </si>
  <si>
    <t>01 13</t>
  </si>
  <si>
    <t>01 05</t>
  </si>
  <si>
    <t>Судебная система</t>
  </si>
  <si>
    <t xml:space="preserve">КУЛЬТУРА, КИНЕМАТОГРАФИЯ </t>
  </si>
  <si>
    <t>Дорожное хозяйство (дорожные фонды)</t>
  </si>
  <si>
    <t>1 05 01010 00 0000 000</t>
  </si>
  <si>
    <t>1 05 01011 01 0000 110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</si>
  <si>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</si>
  <si>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</si>
  <si>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1 05 01020 00 0000 000</t>
  </si>
  <si>
    <t>1 05 01021 01 0000 110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</si>
  <si>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</si>
  <si>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</si>
  <si>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1 05 02000 00 0000 110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</si>
  <si>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</si>
  <si>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</si>
  <si>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</si>
  <si>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</si>
  <si>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</si>
  <si>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</si>
  <si>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</si>
  <si>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</si>
  <si>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</si>
  <si>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Доходы от сдачи в аренду имущества, находящегося в оперативном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</si>
  <si>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</si>
  <si>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</si>
  <si>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1 13 01990 00 0000 130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</si>
  <si>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</si>
  <si>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</si>
  <si>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>Другие вопросы в области социальной политики</t>
  </si>
  <si>
    <t>10 06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</si>
  <si>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НК РФ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</si>
  <si>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ИП,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НК РФ </t>
  </si>
  <si>
    <t xml:space="preserve">Налог на доходы физических лиц с доходов, полученных физическими лицами в соответствии со статьей 228 НК РФ </t>
  </si>
  <si>
    <t>1 05 00000 02 0000 000</t>
  </si>
  <si>
    <t>1 05 03000 01 0000 110</t>
  </si>
  <si>
    <t>1 09 04052 04 0000 110</t>
  </si>
  <si>
    <t>1 09 07012 04 0000 110</t>
  </si>
  <si>
    <t>1 09 07032 04 0000 110</t>
  </si>
  <si>
    <t>1 11 05012 04 0000 120</t>
  </si>
  <si>
    <t xml:space="preserve">Прочие доходы от оказания платных услуг (работ) </t>
  </si>
  <si>
    <t>1 14 02040 04 0000 410</t>
  </si>
  <si>
    <t>1 14 02043 04 0000 410</t>
  </si>
  <si>
    <t xml:space="preserve">НАИМЕНОВАНИЕ </t>
  </si>
  <si>
    <t xml:space="preserve">Сумма </t>
  </si>
  <si>
    <t>1 11 05026 04 0000 120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</si>
  <si>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</si>
  <si>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</si>
  <si>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</si>
  <si>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</si>
  <si>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(плата за наем жилых помещений мунниципального жилищного фонда)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</si>
  <si>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(платежи за право заключения договоров о развитии застроенных территорий)</t>
  </si>
  <si>
    <t>1 11 09044 04 0001 120</t>
  </si>
  <si>
    <t>Платежи за право на заключение договоров на организацию ярмарок</t>
  </si>
  <si>
    <t>1 11 09044 04 0002 120</t>
  </si>
  <si>
    <t>1 11 09044 04 0003 120</t>
  </si>
  <si>
    <t>Плата за право использования земельных участков без предоставления земельных участков и установления сервитутов</t>
  </si>
  <si>
    <t>1 13 01070 00 0000 130</t>
  </si>
  <si>
    <t>Доходы от оказания информационных услуг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</si>
  <si>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</si>
  <si>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 (плата за предоставление сведений, содержащихся в информационной системе обеспечения градостроительной деятельности)</t>
  </si>
  <si>
    <t>1 14 13040 04 0000 410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</si>
  <si>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 </t>
  </si>
  <si>
    <t>1 16 01053 01 0000 140</t>
  </si>
  <si>
    <t>1 16 01063 01 0000 140</t>
  </si>
  <si>
    <t>1 16 01073 01 0000 140</t>
  </si>
  <si>
    <t>1 16 01074 01 0000 140</t>
  </si>
  <si>
    <t>1 16 01123 01 0000 140</t>
  </si>
  <si>
    <t>1 16 01154 01 0000 140</t>
  </si>
  <si>
    <t>1 16 01157 01 0000 140</t>
  </si>
  <si>
    <t>1 16 01193 01 0000 140</t>
  </si>
  <si>
    <t>1 16 01194 01 0000 140</t>
  </si>
  <si>
    <t>1 16 01203 01 0000 140</t>
  </si>
  <si>
    <t>1 16 02020 02 0000 140</t>
  </si>
  <si>
    <t>1 16 07010 04 0000 140</t>
  </si>
  <si>
    <t>1 16 07090 04 0000 140</t>
  </si>
  <si>
    <t>1 16 10031 04 0000 140</t>
  </si>
  <si>
    <t>1 16 10061 04 0000 140</t>
  </si>
  <si>
    <t>1 16 10062 04 0000 140</t>
  </si>
  <si>
    <t>1 16 11050 01 0000 140</t>
  </si>
  <si>
    <t>1 16 11064 01 0000 140</t>
  </si>
  <si>
    <t>Административные штрафы, установленные Главой 5 КоАП, за административные правонарушения,посягающие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</si>
  <si>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КоАП, за административные правонарушения,посягающие на здоровье, санитарно-эпидемиологическое благополучие населенияи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</si>
  <si>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КоАП,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</si>
  <si>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КоАП, за административные правонарушения в области охраны собственности, выявленные должностными лицамиорганов муниципального контроля </t>
  </si>
  <si>
    <t>Административные штрафы, установленные Главой 12 КоАП,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</si>
  <si>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КоАП, за административные правонарушения в области финансов, налогов и сборов, страхования, рынка ценных бумаг(за исключением штрафов, указанных в пункте 6 ст. 46 БК РФ), выявленные должностными лицами органов муниципального контроля </t>
  </si>
  <si>
    <t>Административные штрафы, установленные Главой 19 КоАП,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</si>
  <si>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19 КоАП, за административные правонарушения против порядка управления,  выявленные должностными лицамиорганов муниципального контроля </t>
  </si>
  <si>
    <t>Административные штрафы, установленные Главой 20 КоАП, за административные правонарушения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</si>
  <si>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</si>
  <si>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</si>
  <si>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</si>
  <si>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</si>
  <si>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</si>
  <si>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</si>
  <si>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</si>
  <si>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</si>
  <si>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Административные штрафы, установленные Главой 15 КоАП,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</si>
  <si>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Субвенция бюджетам муниципальных районов (городских округов) Воронежской области на осуществление отдельных государственных полномочий в области обращения с животными без владельцев</t>
  </si>
  <si>
    <t>Субсидии на софинансирование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организации отдыха детей в каникулярное время бюджетам муниципальных районов (городских округов) Воронежской области</t>
  </si>
  <si>
    <t xml:space="preserve">Субсидии из областного бюджета бюджетам муниципальных образований Воронежской области на материально-техническое оснащение муниципальных общеобразовательных организаций 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</si>
  <si>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</t>
  </si>
  <si>
    <t>Обустройство</t>
  </si>
  <si>
    <t>Субсидии местным бюджетам на софинансирование объектов капитального строительства муниципальной собственности в рамках областной адресной инвестиционной программы</t>
  </si>
  <si>
    <t>Создание новых мест в общеобразовательных организациях (в целях достижения значений дополнительного результата)</t>
  </si>
  <si>
    <t>Строительство и реконструкция спортивных объектов</t>
  </si>
  <si>
    <t xml:space="preserve">                           Глава городского округа                                                                          Председатель Воронежской</t>
  </si>
  <si>
    <t>БЕЗВОЗМЕЗДНЫЕ ПОСТУПЛЕНИЯ</t>
  </si>
  <si>
    <t>2 00 00000 00 0000 000</t>
  </si>
  <si>
    <t>ПРОЧИЕ БЕЗВОЗМЕЗДНЫЕ ПОСТУПЛЕНИЯ</t>
  </si>
  <si>
    <t>2 07 00000 00 0000 000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</si>
  <si>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</si>
  <si>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</si>
  <si>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</si>
  <si>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</si>
  <si>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</si>
  <si>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</si>
  <si>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</si>
  <si>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</si>
  <si>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</si>
  <si>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</si>
  <si>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</si>
  <si>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</si>
  <si>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</si>
  <si>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</si>
  <si>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</si>
  <si>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</si>
  <si>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</si>
  <si>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</si>
  <si>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</si>
  <si>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</si>
  <si>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1 16 10123 01 0042 140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</si>
  <si>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округов, направляемые на формирование муниципального дорожного фонда)</t>
  </si>
  <si>
    <t>1 17 15020 04 0000 150</t>
  </si>
  <si>
    <t>Инициативные платежи, зачисляемые в бюджеты городских округов</t>
  </si>
  <si>
    <t>Плата за право на заключение договоров на размещение  и эксплуатацию нестационарных торговых объектов</t>
  </si>
  <si>
    <t>Плата за право на установку и эксплуатацию рекламных конструкций</t>
  </si>
  <si>
    <t>1 11 09080 04 0000 120</t>
  </si>
  <si>
    <t>1 06 06030 00 0000 110</t>
  </si>
  <si>
    <t>1 06 06032 04 0000 110</t>
  </si>
  <si>
    <t>1 06 06040 00 0000 110</t>
  </si>
  <si>
    <t>1 06 06042 04 0000 110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</si>
  <si>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</si>
  <si>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</si>
  <si>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</si>
  <si>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</si>
  <si>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</si>
  <si>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</si>
  <si>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</si>
  <si>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</si>
  <si>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</si>
  <si>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</si>
  <si>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</si>
  <si>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ДОХОДЫ  И РАСХОДЫ БЮДЖЕТА  ГОРОДСКОГО  ОКРУГА  ГОРОД  ВОРОНЕЖ  НА 2023 ГОД</t>
  </si>
  <si>
    <t xml:space="preserve">Субсидии бюджетам муниципальных районов (городских округов) Воронежской области для организации отдыха и оздоровления детей и молодежи </t>
  </si>
  <si>
    <t>Субсидии из областного бюджета бюджетам муниципальных образований Воронежской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</si>
  <si>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из областного бюджета бюджетам муниципальных образований Воронежской области на обеспечение жильем молодых семей в рамках  реализации государственной программы Воронежской области "Обеспечение доступным и комфортным жильем населения Воронежской области"</t>
  </si>
  <si>
    <t>в том числе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</si>
  <si>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 (в целях достижения дополнительного результата)</t>
  </si>
  <si>
    <t>Субсидии из областного бюджета бюджетам муниципальных образований Воронежской области на развитие улично-дорожной сети административного центра Воронежской области городского округа город Воронеж</t>
  </si>
  <si>
    <t>Субсидии из областного бюджета бюджетам муниципальных образований Воронежской области на  финансовое обеспечение дорожной деятельности Воронежской области в рамках национального проекта "Безопасные качественные дороги"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</si>
  <si>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непригодного для проживания жилищного фонда</t>
  </si>
  <si>
    <t>Субсидии из областного бюджета бюджетам  муниципальных образований Воронежской области на софинансирование расходов муниципальных образований на обустройство территорий муниципальных образований</t>
  </si>
  <si>
    <t>Социальное обустройство</t>
  </si>
  <si>
    <t>Субсидии на софинансирование капитальных вложений в объекты муниципальной собственности (Комплекс процессных мероприятий "Газификация Воронежской области")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</si>
  <si>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</si>
  <si>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Финансовое обеспечение реализации инфраструктурного проекта «Строительство автомобильной дороги по ул. Острогожская»</t>
  </si>
  <si>
    <t>Финансовое обеспечение реализации инфраструктурного проекта «Строительство надземных пешеходных переходов (с лифтами) над автомобильной дорогой от ул. Шишкова до ул. Тимирязева»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</si>
  <si>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территорий «Ленинградский квартал» и «Озерки» (Строительство объекта регионального значения «Воронежская перекачивающая станция № 21» (ВПС – 21))»</t>
  </si>
  <si>
    <t>Финансовое обеспечение реализации инфраструктурного проекта «Реконструкция ВПС-9 и комплекс мероприятий по обеспечению инженерной инфраструктуры для ВПС-21»</t>
  </si>
  <si>
    <t>Финансовое обеспечение реализации инфраструктурного проекта «Строительство двух водопроводных линий и напорных канализационных линий по ул. Изыскателей»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</si>
  <si>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дошкольного образования")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</si>
  <si>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общего образования")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</si>
  <si>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</si>
  <si>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 (в целях достижения значений дополнительного результата))</t>
  </si>
  <si>
    <t>Субсидии на софинансирование капитальных вложений в объекты муниципальной собственности (Комплекс процессных мероприятий "Развитие культурной инфраструктуры и модернизация учреждений культуры Воронежской области)</t>
  </si>
  <si>
    <t>Субсидии бюджетам муниципальных образований Воронежской области на государственную поддержку отрасли культуры (мероприятие "Финансирование комплектования документных фондов общедоступных библиотек Воронежской области")</t>
  </si>
  <si>
    <t>Субсидии бюджетам муниципальных образований Воронежской области на государственную поддержку отрасли культуры (мероприятие "Реализация мероприятий по модернизации региональных и муниципальных детских школ искусств по видам искусств")</t>
  </si>
  <si>
    <t>Субсидии бюджетам муниципальных образований Воронежской области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 Российской Федерации</t>
  </si>
  <si>
    <t>Субсидии бюджетам муниципальных районов (городских округов) Воронежской области 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</si>
  <si>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>Субсидии бюджетам муниципальных районов (городских округов) Воронежской области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</si>
  <si>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</si>
  <si>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Субсидии из областного бюджета бюджета муниципальных образований Воронежской области на мероприятия по развитию градостроительной деятельности</t>
  </si>
  <si>
    <t xml:space="preserve">Субсидии бюджетам муниципальных образований Воронежской области на обустройство  тротуаров и пешеходных переходов для использования инвалидами, передвигающимися в креслах-колясках, и инвалидами с нарушениями зрения </t>
  </si>
  <si>
    <t>Субсидии бюджетам муниципальных образований Воронежской области на реализацию мероприятий областной адресной программы капитального ремонта</t>
  </si>
  <si>
    <t>спортивные объекты (департамент строительной политики)</t>
  </si>
  <si>
    <t>спортивные объекты (департамент физической культуры и спорта)</t>
  </si>
  <si>
    <t>Субсидии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</t>
  </si>
  <si>
    <t>Субсидии из областного бюджета бюджетам муниципальных образований на софинансирование проведения работ по рекультивации несанкционированных свалок и ликвидации объектов накопленного вреда окружающей среде</t>
  </si>
  <si>
    <t>Субсидии из областного бюджета бюджетам муниципальных образований Воронежской области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</si>
  <si>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из областного бюджета бюджетам муниципальных образований Воронежской области на реализацию мероприятий по адаптации зданий, оснащению и приобретению специального оборудования для организации доступа инвалидов в учреждения культуры</t>
  </si>
  <si>
    <t>Субсидии из областного бюджета бюджетам муниципальных образований Воронежской области на проведение мероприятий по созданию в дошкольных образовательных, общеобразовательных организациях.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 программам) условий для получения детьми-инвалидами качественного образования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</si>
  <si>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 на получение общедоступного и бесплатного  начального общего, основного общего, среднего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организациях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</si>
  <si>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</si>
  <si>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Единая субвенция бюджетам муниципальных районов и городских округов Воронежской области для 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</t>
  </si>
  <si>
    <t>Единая субвенция бюджетам муниципальных районов (городских округов) Воронежской области для осуществления отдельных государственных полномочий Воронежской области по оказанию мер социальной поддержки семьям, взявшим на воспитание детей-сирот и детей, оставшихся без попечения родителей</t>
  </si>
  <si>
    <t xml:space="preserve">Субвенция бюджетам муниципальных районов и городских округов Воронежской области на осуществление государственных полномочий по созданию и организации деятельности административных  комиссий </t>
  </si>
  <si>
    <t>Субвенция бюджетам муниципальных районов  и городских округов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</si>
  <si>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Иные межбюджетные трансферты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</si>
  <si>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(ДОШКОЛЬНОЕ  ОБРАЗОВАНИЕ)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</si>
  <si>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(ОБЩЕЕ ОБРАЗОВАНИЕ)</t>
  </si>
  <si>
    <t>Иные межбюджетные трансферты бюджетам муниципальных образований Воронежской области на обеспечение лизинговых платежей на закупку автобусов для пассажирских перевозок в городском округе город Воронеж</t>
  </si>
  <si>
    <t>11 02</t>
  </si>
  <si>
    <t>11 03</t>
  </si>
  <si>
    <t>Спорт высших достижений</t>
  </si>
  <si>
    <t>Массовый спорт</t>
  </si>
  <si>
    <t xml:space="preserve">Субсидии из областного бюджета бюджетам муниципальных образований Воронежской области на обеспечение образовательных организаций материально-технической базой для внедрения цифровой образовательной среды </t>
  </si>
  <si>
    <t>Субсидии из областного бюджета бюджетам муниципальных образований Воронежской области на софинансирование разницы в расселяемых и предоставляемых площадях при переселении граждан из аварийного жилищного фонда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</si>
  <si>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жилых помещений, признанных непригодными для проживания</t>
  </si>
  <si>
    <t xml:space="preserve"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после 1 января 2012 года </t>
  </si>
  <si>
    <t>Субсидии из областного бюджета бюджетам муниципальных образований Воронежской области на обеспечение мероприятий по софинансированию разницы в  предоставляемых многодетным семьям по нормам предоставления жилых помещений и расселяемых площадях при переселении из аварийных многоквартирных домов, признанных таковыми до 1 января 2017 года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</si>
  <si>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до 1 января 2017 года</t>
  </si>
  <si>
    <t xml:space="preserve">в том числе за счет средств </t>
  </si>
  <si>
    <t>ГК - Фонд содействия реформированию ЖКХ</t>
  </si>
  <si>
    <t>бюджета Воронежской области</t>
  </si>
  <si>
    <t>Дань памяти</t>
  </si>
  <si>
    <t>Обустройство городских парков</t>
  </si>
  <si>
    <t>Субсидии из областного бюджета бюджетам муниципальных образований Воронежской области на софинансирваоние расходных обязательств, связанных с реализацией ФЦП "Увековечение памяти погибших при защите Отечества на 2019-2024 годы"</t>
  </si>
  <si>
    <t>Субсидии из областного бюджета бюджетам муниципальных образований Воронежской области на обустройство и восстановление воинских захоронений на территории Воронежской области (вне рамок софинансироования)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</si>
  <si>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ТЭХ, строительство, реконструкция объектов водоснабжения, водоотведения и тепловых сетей"")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</si>
  <si>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теплоэнергетического хозяйства, строительство, реконструкция объектов водоснабжения, водоотведения и тепловых сетей")</t>
  </si>
  <si>
    <t>Стимулирование программ развития жилищного строительства субъектов РФ (раздел ЖКХ) (в целях достижения значений дополнительного результата)</t>
  </si>
  <si>
    <t xml:space="preserve">Строительство и реконструкция водоснабжения и водоотведения </t>
  </si>
  <si>
    <t>Развитие и модернизация дошкольного образования</t>
  </si>
  <si>
    <t>Субсидии на софинансирование капитальных вложений в объекты муниципальной собственности (Комплекс процессных мероприятий  "Обеспечение эпизоотического благополучия")</t>
  </si>
  <si>
    <t>Создание дополнительных мест для детей в возрасте от 1,5 до 3 лет в образовательных организациях</t>
  </si>
  <si>
    <t>Создание дополнительных ных мест для детей в возрасте от 1,5 до 3 лет в образовательных организациях (в целях достижения значений дополнительного результата)</t>
  </si>
  <si>
    <t>Стимулирование программ развития жилищного строительства субъектов РФ (раздел Образование)</t>
  </si>
  <si>
    <t>Стимулирование программ развития жилищного строительства субъектов РФ в целях достижения значений дополнительного результата (раздел Образование)</t>
  </si>
  <si>
    <t>Развитие и модернизация общего образования</t>
  </si>
  <si>
    <t>Региональный проект "Современная школа"</t>
  </si>
  <si>
    <t>Создание новых мест в общеобразовательных организациях</t>
  </si>
  <si>
    <t>Развитие инфраструктуры и обновление содержания дополнительного образования детей</t>
  </si>
  <si>
    <t>Строительство объектов "Культура"</t>
  </si>
  <si>
    <t>Реализация ФЦП "Развитие физической культуры и спорта в РФ на 2016-2020 годы", в части капитальных вложений</t>
  </si>
  <si>
    <t>Реализация ФЦП "Развитие физической культуры и спорта в РФ на 2016-2020 годы", в части капитальных вложений (в целях достижения значений дополнительного результата)</t>
  </si>
  <si>
    <t xml:space="preserve">Субсидии на реализацию программы комплексного развития транспортной инфраструктуры Воронежской городской агломерации в рамках приоритетного направления стратегического развития РФ "Безопасные и качественные дороги" </t>
  </si>
  <si>
    <t>Субсидии на на погашение задолженности по бюджетным кредитам</t>
  </si>
  <si>
    <t>Субсидии бюджетам муниципальных образований Воронежской области на поддержку отрасли культуры (мероприятие "Подключение муниципальных общедоступных библиотек и государственных центральных библиотек в субъектах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оцифровки")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</si>
  <si>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РФ)</t>
  </si>
  <si>
    <t xml:space="preserve">Субсидии бюджетам муниципальных образований Воронежской области на реализацию мероприятий по адаптации зданий приоритетных культурно-зрелищных, библиотечных и музейных учреждений и прилегающих к ним территорий для беспрепятственного доступа инвалидов и других МГН с учетом их особых потребностей и получения ими услуг </t>
  </si>
  <si>
    <t>Субсидии бюджетам муниципальных образований Воронежской области на 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форматах</t>
  </si>
  <si>
    <t>Субсидии бюджетам муниципальных образований Воронежской области на обеспечение развития и укрепление материально-технической базы домов культуры в населенных пунктах с числом жителей до 50 тысяч человек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</si>
  <si>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Российской Федерации")</t>
  </si>
  <si>
    <t>Субсидии бюджетам муниципальных образований Воронежской области на государственную поддержку отрасли культуры (мероприятие "Оснащение образовательных учреждений в сфере культуры (детских школ искусств и училищ) музыкальными инструментами, оборудованием и материалами")</t>
  </si>
  <si>
    <t>Субсидии бюджетам муниципальных образований Воронежской области на обустройство и оснащение объектов физической культуры и спорта</t>
  </si>
  <si>
    <t>Субсидии из областного бюджета бюджетам муниципальных образований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 (без учета областной адресной инвестиционной программы)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</si>
  <si>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  и проектной документации по ликвидации объектов накопленного вреда окружающей среде (без учета областной адресной инвестиционной программы)</t>
  </si>
  <si>
    <t>Субсидии бюджетам муниципальных образований Воронежской области на реализацию мероприятий по приспособлению жилых помещений и общего имущества в многоквартирных домах с учетом потребностей инвалидов</t>
  </si>
  <si>
    <t>Субсидии бюджетам муниципальных образований Воронежской области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</si>
  <si>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Субсидии бюджетам муниципальных образований Воронежской области на создание детских технопарков "Кванториум"</t>
  </si>
  <si>
    <t>Субсидии  из областного бюджета бюджетам муниципальных образований Воронежской области на проведение мероприятий по обучению (профессиональной переподготовке, повышению квалификации) русскому жестовому языку переводчиков в сфере профессиональной коммуникации не слышащих и переводчиков в сфере профессиональной коммуникации лиц с нарушением слуха и зрения (слепоглухих), в том числе тифлокомментаторов</t>
  </si>
  <si>
    <t>Субсидии бюджетам муниципальных образований Воронежской области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</si>
  <si>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детские дошкольные учреждения</t>
  </si>
  <si>
    <t>общеобразовательные учреждения</t>
  </si>
  <si>
    <t>Субсидии из областного бюджета бюджетам муниципальных образований на 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сезону</t>
  </si>
  <si>
    <t>Субсидии из областного бюджета бюджетам муниципальных образований Воронежской области на организацию системы раздельного накопления твердых коммунальных отходов на территории Воронежской области</t>
  </si>
  <si>
    <t>Субсидии из областного бюджета бюджетам муниципальных образований Воронежской области на развитие инфраструктуры дорожного хозяйства</t>
  </si>
  <si>
    <t>Иные межбюджетные трансферты из областного бюджета бюджетам муниципальных образований Воронежской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</si>
  <si>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из областного бюджета бюджетам муниципальных образований Воронежской области на развитие инфраструктуры дорожного хозяйства</t>
  </si>
  <si>
    <t>».</t>
  </si>
  <si>
    <r>
      <t>«Приложение № 1 к решению Воронежской городской Думы от 21.12.2022  № 667-V
«О бюджете городского округа город Воронеж на 2023 год и на плановый период 2024 и 2025 годов</t>
    </r>
    <r>
      <rPr>
        <b/>
        <sz val="14"/>
        <rFont val="Calibri"/>
        <family val="2"/>
        <charset val="204"/>
      </rPr>
      <t>»</t>
    </r>
  </si>
  <si>
    <t>2 02 10000 00 0000 151</t>
  </si>
  <si>
    <t xml:space="preserve"> Дотации бюджетам бюджетной системы Российской Федерации</t>
  </si>
  <si>
    <t>1 01 02130 01 0000 110</t>
  </si>
  <si>
    <t>1 01 02140 01 0000 110</t>
  </si>
  <si>
    <t>1 16 10082 04 0000 140</t>
  </si>
  <si>
    <t xml:space="preserve">                                             В.Ю. Кстенин                                                                                                    В.Ф.Ходырев</t>
  </si>
  <si>
    <t xml:space="preserve">                           город Воронеж                                                                                                                городской Думы</t>
  </si>
  <si>
    <t xml:space="preserve">                                                                                 от 25.10.2023 № 844-V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</si>
</sst>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#,##0.00000"/>
    <numFmt numFmtId="167" formatCode="#,##0.0000"/>
  </numFmts>
  <fonts count="29" x14ac:knownFonts="1">
    <font>
      <sz val="10"/>
      <name val="Courier New Cyr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9"/>
      <name val="Times New Roman"/>
      <family val="1"/>
    </font>
    <font>
      <sz val="14"/>
      <color indexed="12"/>
      <name val="Times New Roman"/>
      <family val="1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3" fontId="10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166" fontId="14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 wrapText="1"/>
    </xf>
    <xf numFmtId="166" fontId="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15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0" xfId="0" quotePrefix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14" fillId="0" borderId="0" xfId="0" applyNumberFormat="1" applyFont="1" applyAlignment="1">
      <alignment horizontal="center" vertical="top"/>
    </xf>
    <xf numFmtId="3" fontId="19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center" vertical="top"/>
    </xf>
    <xf numFmtId="0" fontId="16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3" fontId="20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3" fontId="7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top" wrapText="1"/>
    </xf>
    <xf numFmtId="164" fontId="23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1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164" fontId="2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/>
    <xf numFmtId="164" fontId="26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1" xfId="0" applyFont="1" applyBorder="1" applyAlignment="1">
      <alignment vertical="top" wrapText="1"/>
    </xf>
    <xf numFmtId="164" fontId="28" fillId="0" borderId="1" xfId="0" applyNumberFormat="1" applyFont="1" applyBorder="1" applyAlignment="1">
      <alignment horizontal="center" vertical="center"/>
    </xf>
    <xf numFmtId="167" fontId="14" fillId="0" borderId="0" xfId="0" applyNumberFormat="1" applyFont="1" applyAlignment="1">
      <alignment horizontal="center" vertical="top"/>
    </xf>
    <xf numFmtId="0" fontId="22" fillId="0" borderId="0" xfId="0" applyFont="1" applyAlignment="1">
      <alignment vertical="top"/>
    </xf>
    <xf numFmtId="166" fontId="6" fillId="0" borderId="0" xfId="0" applyNumberFormat="1" applyFont="1" applyAlignment="1">
      <alignment vertical="top"/>
    </xf>
    <xf numFmtId="164" fontId="22" fillId="2" borderId="0" xfId="0" applyNumberFormat="1" applyFont="1" applyFill="1" applyAlignment="1">
      <alignment vertical="top"/>
    </xf>
    <xf numFmtId="164" fontId="6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167" fontId="1" fillId="0" borderId="0" xfId="0" applyNumberFormat="1" applyFont="1" applyAlignment="1">
      <alignment horizontal="center" vertical="top"/>
    </xf>
    <xf numFmtId="165" fontId="14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52;&#1086;&#1080;%20&#1076;&#1086;&#1082;&#1091;&#1084;&#1077;&#1085;&#1090;&#1099;\XLS\&#1040;&#1082;&#1090;&#1099;%20&#1089;&#1074;&#1077;&#1088;&#1082;&#1080;\&#1072;&#1082;&#1090;%20&#1089;&#1074;&#1077;&#1088;&#1082;&#1080;%20&#1079;&#1072;%201999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72;&#1082;&#1090;%20&#1089;&#1074;&#1077;&#1088;&#1082;&#1080;%20&#1079;&#1072;%20199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24C8E6DB66470D84A90B538122B6EF53269530DCF87971A2CB100508793B5FA8F4682531287D0C48F1623BE134AD97CDE704933907EAF21SFk2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3"/>
  <dimension ref="A1:G396"/>
  <sheetViews>
    <sheetView showZeros="0" tabSelected="1" view="pageBreakPreview" zoomScale="85" zoomScaleNormal="85" zoomScaleSheetLayoutView="85" workbookViewId="0">
      <selection activeCell="E179" sqref="E179"/>
    </sheetView>
  </sheetViews>
  <sheetFormatPr defaultColWidth="8.75" defaultRowHeight="18.75" x14ac:dyDescent="0.25"/>
  <cols>
    <col min="1" max="1" width="27" style="33" customWidth="1"/>
    <col min="2" max="2" width="79.375" style="55" customWidth="1"/>
    <col min="3" max="3" width="18.125" style="40" customWidth="1"/>
    <col min="4" max="4" width="15.5" style="32" bestFit="1" customWidth="1"/>
    <col min="5" max="5" width="19.25" style="32" customWidth="1"/>
    <col min="6" max="16384" width="8.75" style="32"/>
  </cols>
  <sheetData>
    <row r="1" spans="1:5" s="30" customFormat="1" x14ac:dyDescent="0.25">
      <c r="A1" s="8"/>
      <c r="B1" s="115" t="s">
        <v>260</v>
      </c>
      <c r="C1" s="116"/>
    </row>
    <row r="2" spans="1:5" s="30" customFormat="1" x14ac:dyDescent="0.25">
      <c r="A2" s="8"/>
      <c r="B2" s="115" t="s">
        <v>255</v>
      </c>
      <c r="C2" s="116"/>
    </row>
    <row r="3" spans="1:5" s="30" customFormat="1" x14ac:dyDescent="0.25">
      <c r="A3" s="8"/>
      <c r="B3" s="115" t="s">
        <v>256</v>
      </c>
      <c r="C3" s="116"/>
    </row>
    <row r="4" spans="1:5" s="30" customFormat="1" ht="27.75" customHeight="1" x14ac:dyDescent="0.25">
      <c r="A4" s="8"/>
      <c r="B4" s="115" t="s">
        <v>567</v>
      </c>
      <c r="C4" s="116"/>
    </row>
    <row r="5" spans="1:5" s="30" customFormat="1" ht="48.75" customHeight="1" x14ac:dyDescent="0.25">
      <c r="A5" s="118" t="s">
        <v>559</v>
      </c>
      <c r="B5" s="119"/>
      <c r="C5" s="119"/>
    </row>
    <row r="6" spans="1:5" s="30" customFormat="1" ht="14.25" customHeight="1" x14ac:dyDescent="0.25">
      <c r="A6" s="8"/>
      <c r="B6" s="3"/>
      <c r="C6" s="31"/>
    </row>
    <row r="7" spans="1:5" ht="24" customHeight="1" x14ac:dyDescent="0.25">
      <c r="A7" s="120" t="s">
        <v>451</v>
      </c>
      <c r="B7" s="120"/>
      <c r="C7" s="120"/>
    </row>
    <row r="8" spans="1:5" ht="24.75" customHeight="1" x14ac:dyDescent="0.25">
      <c r="B8" s="32"/>
      <c r="C8" s="34" t="s">
        <v>78</v>
      </c>
    </row>
    <row r="9" spans="1:5" s="21" customFormat="1" ht="15" customHeight="1" x14ac:dyDescent="0.25">
      <c r="A9" s="117" t="s">
        <v>79</v>
      </c>
      <c r="B9" s="117" t="s">
        <v>340</v>
      </c>
      <c r="C9" s="113" t="s">
        <v>341</v>
      </c>
    </row>
    <row r="10" spans="1:5" s="21" customFormat="1" ht="15" customHeight="1" x14ac:dyDescent="0.25">
      <c r="A10" s="117"/>
      <c r="B10" s="117"/>
      <c r="C10" s="114"/>
    </row>
    <row r="11" spans="1:5" s="33" customFormat="1" ht="21" customHeight="1" x14ac:dyDescent="0.25">
      <c r="A11" s="117"/>
      <c r="B11" s="117"/>
      <c r="C11" s="114"/>
    </row>
    <row r="12" spans="1:5" s="10" customFormat="1" ht="26.25" customHeight="1" x14ac:dyDescent="0.25">
      <c r="A12" s="17" t="s">
        <v>128</v>
      </c>
      <c r="B12" s="5" t="s">
        <v>257</v>
      </c>
      <c r="C12" s="29">
        <f>C13+C31+C48+C60+C63+C70+C85+C111+C113+C122+C137+C170+C25</f>
        <v>13582594.699999999</v>
      </c>
    </row>
    <row r="13" spans="1:5" s="10" customFormat="1" ht="25.5" hidden="1" customHeight="1" x14ac:dyDescent="0.25">
      <c r="A13" s="17" t="s">
        <v>129</v>
      </c>
      <c r="B13" s="5" t="s">
        <v>130</v>
      </c>
      <c r="C13" s="6">
        <f>C17+C14</f>
        <v>8648930</v>
      </c>
    </row>
    <row r="14" spans="1:5" s="10" customFormat="1" ht="25.5" hidden="1" customHeight="1" x14ac:dyDescent="0.25">
      <c r="A14" s="17" t="s">
        <v>272</v>
      </c>
      <c r="B14" s="5" t="s">
        <v>273</v>
      </c>
      <c r="C14" s="6">
        <f>C15</f>
        <v>0</v>
      </c>
      <c r="E14" s="72"/>
    </row>
    <row r="15" spans="1:5" s="10" customFormat="1" ht="41.25" hidden="1" customHeight="1" x14ac:dyDescent="0.25">
      <c r="A15" s="18" t="s">
        <v>274</v>
      </c>
      <c r="B15" s="7" t="s">
        <v>275</v>
      </c>
      <c r="C15" s="6">
        <f>C16</f>
        <v>0</v>
      </c>
    </row>
    <row r="16" spans="1:5" s="10" customFormat="1" ht="36" hidden="1" customHeight="1" x14ac:dyDescent="0.25">
      <c r="A16" s="18" t="s">
        <v>279</v>
      </c>
      <c r="B16" s="7" t="s">
        <v>276</v>
      </c>
      <c r="C16" s="6"/>
    </row>
    <row r="17" spans="1:3" s="10" customFormat="1" ht="22.5" hidden="1" customHeight="1" x14ac:dyDescent="0.25">
      <c r="A17" s="17" t="s">
        <v>131</v>
      </c>
      <c r="B17" s="5" t="s">
        <v>132</v>
      </c>
      <c r="C17" s="6">
        <f>C18+C19+C20+C21+C22+C23+C24</f>
        <v>8648930</v>
      </c>
    </row>
    <row r="18" spans="1:3" s="10" customFormat="1" ht="79.5" hidden="1" customHeight="1" x14ac:dyDescent="0.25">
      <c r="A18" s="18" t="s">
        <v>133</v>
      </c>
      <c r="B18" s="7" t="s">
        <v>328</v>
      </c>
      <c r="C18" s="6">
        <v>7450781</v>
      </c>
    </row>
    <row r="19" spans="1:3" s="10" customFormat="1" ht="97.5" hidden="1" customHeight="1" x14ac:dyDescent="0.25">
      <c r="A19" s="18" t="s">
        <v>134</v>
      </c>
      <c r="B19" s="7" t="s">
        <v>329</v>
      </c>
      <c r="C19" s="6">
        <v>37692</v>
      </c>
    </row>
    <row r="20" spans="1:3" s="10" customFormat="1" ht="45" hidden="1" customHeight="1" x14ac:dyDescent="0.25">
      <c r="A20" s="18" t="s">
        <v>192</v>
      </c>
      <c r="B20" s="7" t="s">
        <v>330</v>
      </c>
      <c r="C20" s="6">
        <v>100653</v>
      </c>
    </row>
    <row r="21" spans="1:3" s="10" customFormat="1" ht="82.5" hidden="1" customHeight="1" x14ac:dyDescent="0.25">
      <c r="A21" s="18" t="s">
        <v>135</v>
      </c>
      <c r="B21" s="7" t="s">
        <v>31</v>
      </c>
      <c r="C21" s="6"/>
    </row>
    <row r="22" spans="1:3" s="10" customFormat="1" ht="100.5" hidden="1" customHeight="1" x14ac:dyDescent="0.25">
      <c r="A22" s="18" t="s">
        <v>440</v>
      </c>
      <c r="B22" s="7" t="s">
        <v>441</v>
      </c>
      <c r="C22" s="70">
        <v>456152</v>
      </c>
    </row>
    <row r="23" spans="1:3" s="10" customFormat="1" ht="100.5" hidden="1" customHeight="1" x14ac:dyDescent="0.25">
      <c r="A23" s="18" t="s">
        <v>562</v>
      </c>
      <c r="B23" s="7"/>
      <c r="C23" s="70">
        <v>230436</v>
      </c>
    </row>
    <row r="24" spans="1:3" s="10" customFormat="1" ht="100.5" hidden="1" customHeight="1" x14ac:dyDescent="0.25">
      <c r="A24" s="18" t="s">
        <v>563</v>
      </c>
      <c r="B24" s="7"/>
      <c r="C24" s="70">
        <v>373216</v>
      </c>
    </row>
    <row r="25" spans="1:3" s="12" customFormat="1" ht="39.75" hidden="1" customHeight="1" x14ac:dyDescent="0.25">
      <c r="A25" s="17" t="s">
        <v>1</v>
      </c>
      <c r="B25" s="5" t="s">
        <v>2</v>
      </c>
      <c r="C25" s="6">
        <f>C26</f>
        <v>74000</v>
      </c>
    </row>
    <row r="26" spans="1:3" s="12" customFormat="1" ht="38.25" hidden="1" customHeight="1" x14ac:dyDescent="0.25">
      <c r="A26" s="17" t="s">
        <v>3</v>
      </c>
      <c r="B26" s="5" t="s">
        <v>4</v>
      </c>
      <c r="C26" s="6">
        <f>C27+C28+C29+C30</f>
        <v>74000</v>
      </c>
    </row>
    <row r="27" spans="1:3" s="12" customFormat="1" ht="76.5" hidden="1" customHeight="1" x14ac:dyDescent="0.25">
      <c r="A27" s="18" t="s">
        <v>5</v>
      </c>
      <c r="B27" s="7" t="s">
        <v>6</v>
      </c>
      <c r="C27" s="6">
        <v>34619</v>
      </c>
    </row>
    <row r="28" spans="1:3" s="12" customFormat="1" ht="95.25" hidden="1" customHeight="1" x14ac:dyDescent="0.25">
      <c r="A28" s="18" t="s">
        <v>7</v>
      </c>
      <c r="B28" s="7" t="s">
        <v>8</v>
      </c>
      <c r="C28" s="6">
        <v>205</v>
      </c>
    </row>
    <row r="29" spans="1:3" s="12" customFormat="1" ht="81.75" hidden="1" customHeight="1" x14ac:dyDescent="0.25">
      <c r="A29" s="18" t="s">
        <v>9</v>
      </c>
      <c r="B29" s="7" t="s">
        <v>10</v>
      </c>
      <c r="C29" s="6">
        <v>39176</v>
      </c>
    </row>
    <row r="30" spans="1:3" s="12" customFormat="1" ht="79.5" hidden="1" customHeight="1" x14ac:dyDescent="0.25">
      <c r="A30" s="18" t="s">
        <v>11</v>
      </c>
      <c r="B30" s="7" t="s">
        <v>12</v>
      </c>
      <c r="C30" s="6"/>
    </row>
    <row r="31" spans="1:3" s="30" customFormat="1" ht="24.75" hidden="1" customHeight="1" x14ac:dyDescent="0.25">
      <c r="A31" s="17" t="s">
        <v>331</v>
      </c>
      <c r="B31" s="5" t="s">
        <v>136</v>
      </c>
      <c r="C31" s="6">
        <f>C40+C43+C32+C46</f>
        <v>816771</v>
      </c>
    </row>
    <row r="32" spans="1:3" s="30" customFormat="1" ht="39" hidden="1" customHeight="1" x14ac:dyDescent="0.25">
      <c r="A32" s="17" t="s">
        <v>277</v>
      </c>
      <c r="B32" s="5" t="s">
        <v>278</v>
      </c>
      <c r="C32" s="6">
        <f>C33+C36+C39</f>
        <v>484821</v>
      </c>
    </row>
    <row r="33" spans="1:3" s="30" customFormat="1" ht="41.25" hidden="1" customHeight="1" x14ac:dyDescent="0.25">
      <c r="A33" s="18" t="s">
        <v>302</v>
      </c>
      <c r="B33" s="7" t="s">
        <v>280</v>
      </c>
      <c r="C33" s="6">
        <f>C34+C35</f>
        <v>350526</v>
      </c>
    </row>
    <row r="34" spans="1:3" s="30" customFormat="1" ht="41.25" hidden="1" customHeight="1" x14ac:dyDescent="0.25">
      <c r="A34" s="18" t="s">
        <v>303</v>
      </c>
      <c r="B34" s="7" t="s">
        <v>280</v>
      </c>
      <c r="C34" s="70">
        <v>350526</v>
      </c>
    </row>
    <row r="35" spans="1:3" s="30" customFormat="1" ht="62.25" hidden="1" customHeight="1" x14ac:dyDescent="0.25">
      <c r="A35" s="18" t="s">
        <v>304</v>
      </c>
      <c r="B35" s="7" t="s">
        <v>305</v>
      </c>
      <c r="C35" s="6"/>
    </row>
    <row r="36" spans="1:3" s="30" customFormat="1" ht="42.75" hidden="1" customHeight="1" x14ac:dyDescent="0.25">
      <c r="A36" s="18" t="s">
        <v>306</v>
      </c>
      <c r="B36" s="7" t="s">
        <v>281</v>
      </c>
      <c r="C36" s="6">
        <f>C37+C38</f>
        <v>134295</v>
      </c>
    </row>
    <row r="37" spans="1:3" s="30" customFormat="1" ht="78" hidden="1" customHeight="1" x14ac:dyDescent="0.25">
      <c r="A37" s="18" t="s">
        <v>307</v>
      </c>
      <c r="B37" s="7" t="s">
        <v>448</v>
      </c>
      <c r="C37" s="70">
        <v>134295</v>
      </c>
    </row>
    <row r="38" spans="1:3" s="30" customFormat="1" ht="59.25" hidden="1" customHeight="1" x14ac:dyDescent="0.25">
      <c r="A38" s="18" t="s">
        <v>308</v>
      </c>
      <c r="B38" s="7" t="s">
        <v>309</v>
      </c>
      <c r="C38" s="6"/>
    </row>
    <row r="39" spans="1:3" s="30" customFormat="1" ht="34.5" hidden="1" customHeight="1" x14ac:dyDescent="0.25">
      <c r="A39" s="17" t="s">
        <v>76</v>
      </c>
      <c r="B39" s="5" t="s">
        <v>77</v>
      </c>
      <c r="C39" s="6"/>
    </row>
    <row r="40" spans="1:3" s="30" customFormat="1" ht="24.75" hidden="1" customHeight="1" x14ac:dyDescent="0.25">
      <c r="A40" s="17" t="s">
        <v>310</v>
      </c>
      <c r="B40" s="5" t="s">
        <v>137</v>
      </c>
      <c r="C40" s="6">
        <f>C41+C42</f>
        <v>8446</v>
      </c>
    </row>
    <row r="41" spans="1:3" s="30" customFormat="1" ht="24.75" hidden="1" customHeight="1" x14ac:dyDescent="0.25">
      <c r="A41" s="18" t="s">
        <v>311</v>
      </c>
      <c r="B41" s="7" t="s">
        <v>137</v>
      </c>
      <c r="C41" s="11">
        <v>8446</v>
      </c>
    </row>
    <row r="42" spans="1:3" s="30" customFormat="1" ht="45.75" hidden="1" customHeight="1" x14ac:dyDescent="0.25">
      <c r="A42" s="18" t="s">
        <v>312</v>
      </c>
      <c r="B42" s="7" t="s">
        <v>313</v>
      </c>
      <c r="C42" s="11"/>
    </row>
    <row r="43" spans="1:3" s="30" customFormat="1" ht="24.75" hidden="1" customHeight="1" x14ac:dyDescent="0.25">
      <c r="A43" s="17" t="s">
        <v>332</v>
      </c>
      <c r="B43" s="5" t="s">
        <v>138</v>
      </c>
      <c r="C43" s="6">
        <f>C44+C45</f>
        <v>16941</v>
      </c>
    </row>
    <row r="44" spans="1:3" s="30" customFormat="1" ht="24.75" hidden="1" customHeight="1" x14ac:dyDescent="0.25">
      <c r="A44" s="18" t="s">
        <v>314</v>
      </c>
      <c r="B44" s="7" t="s">
        <v>138</v>
      </c>
      <c r="C44" s="11">
        <v>16941</v>
      </c>
    </row>
    <row r="45" spans="1:3" s="30" customFormat="1" ht="44.25" hidden="1" customHeight="1" x14ac:dyDescent="0.25">
      <c r="A45" s="18" t="s">
        <v>315</v>
      </c>
      <c r="B45" s="7" t="s">
        <v>316</v>
      </c>
      <c r="C45" s="11"/>
    </row>
    <row r="46" spans="1:3" s="30" customFormat="1" ht="44.25" hidden="1" customHeight="1" x14ac:dyDescent="0.25">
      <c r="A46" s="17" t="s">
        <v>13</v>
      </c>
      <c r="B46" s="5" t="s">
        <v>14</v>
      </c>
      <c r="C46" s="11">
        <f>C47</f>
        <v>306563</v>
      </c>
    </row>
    <row r="47" spans="1:3" s="30" customFormat="1" ht="44.25" hidden="1" customHeight="1" x14ac:dyDescent="0.25">
      <c r="A47" s="18" t="s">
        <v>15</v>
      </c>
      <c r="B47" s="7" t="s">
        <v>16</v>
      </c>
      <c r="C47" s="71">
        <v>306563</v>
      </c>
    </row>
    <row r="48" spans="1:3" s="10" customFormat="1" ht="24.75" hidden="1" customHeight="1" x14ac:dyDescent="0.25">
      <c r="A48" s="17" t="s">
        <v>139</v>
      </c>
      <c r="B48" s="5" t="s">
        <v>140</v>
      </c>
      <c r="C48" s="6">
        <f>C49+C54+C55+C51</f>
        <v>2269045</v>
      </c>
    </row>
    <row r="49" spans="1:3" s="10" customFormat="1" ht="24.75" hidden="1" customHeight="1" x14ac:dyDescent="0.25">
      <c r="A49" s="17" t="s">
        <v>193</v>
      </c>
      <c r="B49" s="5" t="s">
        <v>141</v>
      </c>
      <c r="C49" s="6">
        <f>C50</f>
        <v>584796</v>
      </c>
    </row>
    <row r="50" spans="1:3" s="10" customFormat="1" ht="42.75" hidden="1" customHeight="1" x14ac:dyDescent="0.25">
      <c r="A50" s="18" t="s">
        <v>194</v>
      </c>
      <c r="B50" s="7" t="s">
        <v>219</v>
      </c>
      <c r="C50" s="6">
        <v>584796</v>
      </c>
    </row>
    <row r="51" spans="1:3" s="10" customFormat="1" ht="24" hidden="1" customHeight="1" x14ac:dyDescent="0.25">
      <c r="A51" s="17" t="s">
        <v>195</v>
      </c>
      <c r="B51" s="5" t="s">
        <v>196</v>
      </c>
      <c r="C51" s="6">
        <f>C52+C53</f>
        <v>0</v>
      </c>
    </row>
    <row r="52" spans="1:3" s="10" customFormat="1" ht="24" hidden="1" customHeight="1" x14ac:dyDescent="0.25">
      <c r="A52" s="18" t="s">
        <v>197</v>
      </c>
      <c r="B52" s="7" t="s">
        <v>198</v>
      </c>
      <c r="C52" s="6"/>
    </row>
    <row r="53" spans="1:3" s="10" customFormat="1" ht="24" hidden="1" customHeight="1" x14ac:dyDescent="0.25">
      <c r="A53" s="18" t="s">
        <v>199</v>
      </c>
      <c r="B53" s="7" t="s">
        <v>200</v>
      </c>
      <c r="C53" s="6"/>
    </row>
    <row r="54" spans="1:3" s="10" customFormat="1" ht="24" hidden="1" customHeight="1" x14ac:dyDescent="0.25">
      <c r="A54" s="17" t="s">
        <v>201</v>
      </c>
      <c r="B54" s="5" t="s">
        <v>142</v>
      </c>
      <c r="C54" s="6">
        <v>2184</v>
      </c>
    </row>
    <row r="55" spans="1:3" s="10" customFormat="1" ht="24" hidden="1" customHeight="1" x14ac:dyDescent="0.25">
      <c r="A55" s="17" t="s">
        <v>202</v>
      </c>
      <c r="B55" s="5" t="s">
        <v>143</v>
      </c>
      <c r="C55" s="6">
        <f>C56+C58</f>
        <v>1682065</v>
      </c>
    </row>
    <row r="56" spans="1:3" s="10" customFormat="1" ht="20.25" hidden="1" customHeight="1" x14ac:dyDescent="0.25">
      <c r="A56" s="18" t="s">
        <v>436</v>
      </c>
      <c r="B56" s="7" t="s">
        <v>32</v>
      </c>
      <c r="C56" s="6">
        <f>C57</f>
        <v>1385792</v>
      </c>
    </row>
    <row r="57" spans="1:3" s="10" customFormat="1" ht="39.75" hidden="1" customHeight="1" x14ac:dyDescent="0.25">
      <c r="A57" s="18" t="s">
        <v>437</v>
      </c>
      <c r="B57" s="7" t="s">
        <v>33</v>
      </c>
      <c r="C57" s="70">
        <v>1385792</v>
      </c>
    </row>
    <row r="58" spans="1:3" s="10" customFormat="1" ht="23.25" hidden="1" customHeight="1" x14ac:dyDescent="0.25">
      <c r="A58" s="18" t="s">
        <v>438</v>
      </c>
      <c r="B58" s="7" t="s">
        <v>34</v>
      </c>
      <c r="C58" s="6">
        <f>C59</f>
        <v>296273</v>
      </c>
    </row>
    <row r="59" spans="1:3" s="10" customFormat="1" ht="43.5" hidden="1" customHeight="1" x14ac:dyDescent="0.25">
      <c r="A59" s="18" t="s">
        <v>439</v>
      </c>
      <c r="B59" s="7" t="s">
        <v>35</v>
      </c>
      <c r="C59" s="6">
        <v>296273</v>
      </c>
    </row>
    <row r="60" spans="1:3" s="10" customFormat="1" ht="49.5" hidden="1" customHeight="1" x14ac:dyDescent="0.25">
      <c r="A60" s="17" t="s">
        <v>144</v>
      </c>
      <c r="B60" s="5" t="s">
        <v>145</v>
      </c>
      <c r="C60" s="6">
        <f>C61</f>
        <v>0</v>
      </c>
    </row>
    <row r="61" spans="1:3" s="10" customFormat="1" ht="30.75" hidden="1" customHeight="1" x14ac:dyDescent="0.25">
      <c r="A61" s="18" t="s">
        <v>146</v>
      </c>
      <c r="B61" s="7" t="s">
        <v>147</v>
      </c>
      <c r="C61" s="6">
        <f>C62</f>
        <v>0</v>
      </c>
    </row>
    <row r="62" spans="1:3" s="10" customFormat="1" ht="33.75" hidden="1" customHeight="1" x14ac:dyDescent="0.25">
      <c r="A62" s="18" t="s">
        <v>148</v>
      </c>
      <c r="B62" s="7" t="s">
        <v>149</v>
      </c>
      <c r="C62" s="6"/>
    </row>
    <row r="63" spans="1:3" s="12" customFormat="1" ht="29.25" hidden="1" customHeight="1" x14ac:dyDescent="0.25">
      <c r="A63" s="17" t="s">
        <v>150</v>
      </c>
      <c r="B63" s="5" t="s">
        <v>258</v>
      </c>
      <c r="C63" s="6">
        <f>C64+C66</f>
        <v>195065</v>
      </c>
    </row>
    <row r="64" spans="1:3" s="10" customFormat="1" ht="49.5" hidden="1" customHeight="1" x14ac:dyDescent="0.25">
      <c r="A64" s="18" t="s">
        <v>151</v>
      </c>
      <c r="B64" s="7" t="s">
        <v>152</v>
      </c>
      <c r="C64" s="6">
        <f>C65</f>
        <v>194665</v>
      </c>
    </row>
    <row r="65" spans="1:3" s="10" customFormat="1" ht="39.75" hidden="1" customHeight="1" x14ac:dyDescent="0.25">
      <c r="A65" s="18" t="s">
        <v>153</v>
      </c>
      <c r="B65" s="7" t="s">
        <v>259</v>
      </c>
      <c r="C65" s="6">
        <v>194665</v>
      </c>
    </row>
    <row r="66" spans="1:3" s="12" customFormat="1" ht="38.25" hidden="1" customHeight="1" x14ac:dyDescent="0.25">
      <c r="A66" s="18" t="s">
        <v>154</v>
      </c>
      <c r="B66" s="7" t="s">
        <v>155</v>
      </c>
      <c r="C66" s="6">
        <f>C68+C69</f>
        <v>400</v>
      </c>
    </row>
    <row r="67" spans="1:3" s="12" customFormat="1" ht="78" hidden="1" customHeight="1" x14ac:dyDescent="0.25">
      <c r="A67" s="18" t="s">
        <v>156</v>
      </c>
      <c r="B67" s="7" t="s">
        <v>317</v>
      </c>
      <c r="C67" s="6"/>
    </row>
    <row r="68" spans="1:3" s="10" customFormat="1" ht="46.5" hidden="1" customHeight="1" x14ac:dyDescent="0.25">
      <c r="A68" s="18" t="s">
        <v>157</v>
      </c>
      <c r="B68" s="7" t="s">
        <v>236</v>
      </c>
      <c r="C68" s="6">
        <v>400</v>
      </c>
    </row>
    <row r="69" spans="1:3" s="10" customFormat="1" ht="101.25" hidden="1" customHeight="1" x14ac:dyDescent="0.25">
      <c r="A69" s="18" t="s">
        <v>17</v>
      </c>
      <c r="B69" s="7" t="s">
        <v>18</v>
      </c>
      <c r="C69" s="6">
        <v>0</v>
      </c>
    </row>
    <row r="70" spans="1:3" s="12" customFormat="1" ht="47.25" hidden="1" customHeight="1" x14ac:dyDescent="0.25">
      <c r="A70" s="17" t="s">
        <v>158</v>
      </c>
      <c r="B70" s="5" t="s">
        <v>189</v>
      </c>
      <c r="C70" s="6">
        <f>C73+C80+C78+C71</f>
        <v>0</v>
      </c>
    </row>
    <row r="71" spans="1:3" s="12" customFormat="1" ht="45" hidden="1" customHeight="1" x14ac:dyDescent="0.25">
      <c r="A71" s="18" t="s">
        <v>220</v>
      </c>
      <c r="B71" s="9" t="s">
        <v>221</v>
      </c>
      <c r="C71" s="11">
        <f>C72</f>
        <v>0</v>
      </c>
    </row>
    <row r="72" spans="1:3" s="12" customFormat="1" ht="45.75" hidden="1" customHeight="1" x14ac:dyDescent="0.25">
      <c r="A72" s="18" t="s">
        <v>222</v>
      </c>
      <c r="B72" s="9" t="s">
        <v>223</v>
      </c>
      <c r="C72" s="11"/>
    </row>
    <row r="73" spans="1:3" s="10" customFormat="1" ht="29.25" hidden="1" customHeight="1" x14ac:dyDescent="0.25">
      <c r="A73" s="18" t="s">
        <v>159</v>
      </c>
      <c r="B73" s="7" t="s">
        <v>160</v>
      </c>
      <c r="C73" s="6">
        <f>C74+C76+C75</f>
        <v>0</v>
      </c>
    </row>
    <row r="74" spans="1:3" s="12" customFormat="1" ht="20.25" hidden="1" customHeight="1" x14ac:dyDescent="0.25">
      <c r="A74" s="18" t="s">
        <v>161</v>
      </c>
      <c r="B74" s="7" t="s">
        <v>162</v>
      </c>
      <c r="C74" s="6"/>
    </row>
    <row r="75" spans="1:3" s="12" customFormat="1" ht="32.25" hidden="1" customHeight="1" x14ac:dyDescent="0.25">
      <c r="A75" s="18" t="s">
        <v>207</v>
      </c>
      <c r="B75" s="7" t="s">
        <v>208</v>
      </c>
      <c r="C75" s="6"/>
    </row>
    <row r="76" spans="1:3" s="12" customFormat="1" ht="34.5" hidden="1" customHeight="1" x14ac:dyDescent="0.25">
      <c r="A76" s="18" t="s">
        <v>224</v>
      </c>
      <c r="B76" s="7" t="s">
        <v>206</v>
      </c>
      <c r="C76" s="6">
        <f>C77</f>
        <v>0</v>
      </c>
    </row>
    <row r="77" spans="1:3" s="10" customFormat="1" ht="47.25" hidden="1" customHeight="1" x14ac:dyDescent="0.25">
      <c r="A77" s="18" t="s">
        <v>333</v>
      </c>
      <c r="B77" s="7" t="s">
        <v>225</v>
      </c>
      <c r="C77" s="6"/>
    </row>
    <row r="78" spans="1:3" s="10" customFormat="1" ht="23.25" hidden="1" customHeight="1" x14ac:dyDescent="0.25">
      <c r="A78" s="18" t="s">
        <v>209</v>
      </c>
      <c r="B78" s="7" t="s">
        <v>226</v>
      </c>
      <c r="C78" s="6">
        <f>C79</f>
        <v>0</v>
      </c>
    </row>
    <row r="79" spans="1:3" s="10" customFormat="1" ht="18.75" hidden="1" customHeight="1" x14ac:dyDescent="0.25">
      <c r="A79" s="18" t="s">
        <v>210</v>
      </c>
      <c r="B79" s="7" t="s">
        <v>163</v>
      </c>
      <c r="C79" s="6"/>
    </row>
    <row r="80" spans="1:3" s="10" customFormat="1" ht="24.75" hidden="1" customHeight="1" x14ac:dyDescent="0.25">
      <c r="A80" s="18" t="s">
        <v>227</v>
      </c>
      <c r="B80" s="7" t="s">
        <v>164</v>
      </c>
      <c r="C80" s="6">
        <f>C81+C83</f>
        <v>0</v>
      </c>
    </row>
    <row r="81" spans="1:3" s="10" customFormat="1" ht="20.25" hidden="1" customHeight="1" x14ac:dyDescent="0.25">
      <c r="A81" s="18" t="s">
        <v>228</v>
      </c>
      <c r="B81" s="7" t="s">
        <v>165</v>
      </c>
      <c r="C81" s="6">
        <f>C82</f>
        <v>0</v>
      </c>
    </row>
    <row r="82" spans="1:3" s="12" customFormat="1" ht="39.75" hidden="1" customHeight="1" x14ac:dyDescent="0.25">
      <c r="A82" s="18" t="s">
        <v>334</v>
      </c>
      <c r="B82" s="7" t="s">
        <v>229</v>
      </c>
      <c r="C82" s="6"/>
    </row>
    <row r="83" spans="1:3" s="10" customFormat="1" ht="65.25" hidden="1" customHeight="1" x14ac:dyDescent="0.25">
      <c r="A83" s="18" t="s">
        <v>230</v>
      </c>
      <c r="B83" s="7" t="s">
        <v>231</v>
      </c>
      <c r="C83" s="6">
        <f>C84</f>
        <v>0</v>
      </c>
    </row>
    <row r="84" spans="1:3" s="10" customFormat="1" ht="69" hidden="1" customHeight="1" x14ac:dyDescent="0.25">
      <c r="A84" s="18" t="s">
        <v>335</v>
      </c>
      <c r="B84" s="7" t="s">
        <v>232</v>
      </c>
      <c r="C84" s="6"/>
    </row>
    <row r="85" spans="1:3" s="10" customFormat="1" ht="39.75" hidden="1" customHeight="1" x14ac:dyDescent="0.25">
      <c r="A85" s="17" t="s">
        <v>166</v>
      </c>
      <c r="B85" s="5" t="s">
        <v>167</v>
      </c>
      <c r="C85" s="6">
        <f>C88+C99+C102+C87+C86+C98</f>
        <v>1067162</v>
      </c>
    </row>
    <row r="86" spans="1:3" s="10" customFormat="1" ht="69.75" hidden="1" customHeight="1" x14ac:dyDescent="0.25">
      <c r="A86" s="18" t="s">
        <v>61</v>
      </c>
      <c r="B86" s="7" t="s">
        <v>62</v>
      </c>
      <c r="C86" s="6">
        <v>3547</v>
      </c>
    </row>
    <row r="87" spans="1:3" s="10" customFormat="1" ht="39.75" hidden="1" customHeight="1" x14ac:dyDescent="0.25">
      <c r="A87" s="18" t="s">
        <v>44</v>
      </c>
      <c r="B87" s="7" t="s">
        <v>45</v>
      </c>
      <c r="C87" s="6">
        <v>970</v>
      </c>
    </row>
    <row r="88" spans="1:3" s="10" customFormat="1" ht="105.75" hidden="1" customHeight="1" x14ac:dyDescent="0.25">
      <c r="A88" s="17" t="s">
        <v>168</v>
      </c>
      <c r="B88" s="5" t="s">
        <v>318</v>
      </c>
      <c r="C88" s="6">
        <f>C89+C94+C91+C93+C96+C97</f>
        <v>662343</v>
      </c>
    </row>
    <row r="89" spans="1:3" s="10" customFormat="1" ht="87" hidden="1" customHeight="1" x14ac:dyDescent="0.25">
      <c r="A89" s="18" t="s">
        <v>169</v>
      </c>
      <c r="B89" s="7" t="s">
        <v>237</v>
      </c>
      <c r="C89" s="6">
        <f>C90</f>
        <v>492809</v>
      </c>
    </row>
    <row r="90" spans="1:3" s="12" customFormat="1" ht="87.75" hidden="1" customHeight="1" x14ac:dyDescent="0.25">
      <c r="A90" s="18" t="s">
        <v>336</v>
      </c>
      <c r="B90" s="7" t="s">
        <v>238</v>
      </c>
      <c r="C90" s="70">
        <v>492809</v>
      </c>
    </row>
    <row r="91" spans="1:3" s="10" customFormat="1" ht="83.25" hidden="1" customHeight="1" x14ac:dyDescent="0.25">
      <c r="A91" s="18" t="s">
        <v>211</v>
      </c>
      <c r="B91" s="7" t="s">
        <v>319</v>
      </c>
      <c r="C91" s="6">
        <f>C92</f>
        <v>55200</v>
      </c>
    </row>
    <row r="92" spans="1:3" s="10" customFormat="1" ht="83.25" hidden="1" customHeight="1" x14ac:dyDescent="0.25">
      <c r="A92" s="18" t="s">
        <v>212</v>
      </c>
      <c r="B92" s="7" t="s">
        <v>343</v>
      </c>
      <c r="C92" s="70">
        <v>55200</v>
      </c>
    </row>
    <row r="93" spans="1:3" s="10" customFormat="1" ht="83.25" hidden="1" customHeight="1" x14ac:dyDescent="0.25">
      <c r="A93" s="18" t="s">
        <v>342</v>
      </c>
      <c r="B93" s="7" t="s">
        <v>344</v>
      </c>
      <c r="C93" s="6"/>
    </row>
    <row r="94" spans="1:3" s="10" customFormat="1" ht="99.75" hidden="1" customHeight="1" x14ac:dyDescent="0.25">
      <c r="A94" s="18" t="s">
        <v>170</v>
      </c>
      <c r="B94" s="7" t="s">
        <v>320</v>
      </c>
      <c r="C94" s="6">
        <f>C95</f>
        <v>4173</v>
      </c>
    </row>
    <row r="95" spans="1:3" s="10" customFormat="1" ht="79.5" hidden="1" customHeight="1" x14ac:dyDescent="0.25">
      <c r="A95" s="18" t="s">
        <v>203</v>
      </c>
      <c r="B95" s="7" t="s">
        <v>321</v>
      </c>
      <c r="C95" s="6">
        <v>4173</v>
      </c>
    </row>
    <row r="96" spans="1:3" s="10" customFormat="1" ht="39" hidden="1" customHeight="1" x14ac:dyDescent="0.25">
      <c r="A96" s="18" t="s">
        <v>19</v>
      </c>
      <c r="B96" s="7" t="s">
        <v>20</v>
      </c>
      <c r="C96" s="70">
        <v>92900</v>
      </c>
    </row>
    <row r="97" spans="1:3" s="10" customFormat="1" ht="81.75" hidden="1" customHeight="1" x14ac:dyDescent="0.25">
      <c r="A97" s="18" t="s">
        <v>67</v>
      </c>
      <c r="B97" s="7" t="s">
        <v>68</v>
      </c>
      <c r="C97" s="6">
        <v>17261</v>
      </c>
    </row>
    <row r="98" spans="1:3" s="10" customFormat="1" ht="96.75" hidden="1" customHeight="1" x14ac:dyDescent="0.25">
      <c r="A98" s="18" t="s">
        <v>345</v>
      </c>
      <c r="B98" s="7" t="s">
        <v>346</v>
      </c>
      <c r="C98" s="6">
        <v>109</v>
      </c>
    </row>
    <row r="99" spans="1:3" s="10" customFormat="1" ht="45.75" hidden="1" customHeight="1" x14ac:dyDescent="0.25">
      <c r="A99" s="17" t="s">
        <v>171</v>
      </c>
      <c r="B99" s="5" t="s">
        <v>172</v>
      </c>
      <c r="C99" s="6">
        <f>C100</f>
        <v>0</v>
      </c>
    </row>
    <row r="100" spans="1:3" s="10" customFormat="1" ht="62.25" hidden="1" customHeight="1" x14ac:dyDescent="0.25">
      <c r="A100" s="18" t="s">
        <v>173</v>
      </c>
      <c r="B100" s="7" t="s">
        <v>174</v>
      </c>
      <c r="C100" s="6">
        <f>C101</f>
        <v>0</v>
      </c>
    </row>
    <row r="101" spans="1:3" s="10" customFormat="1" ht="60" hidden="1" customHeight="1" x14ac:dyDescent="0.25">
      <c r="A101" s="18" t="s">
        <v>204</v>
      </c>
      <c r="B101" s="7" t="s">
        <v>205</v>
      </c>
      <c r="C101" s="6"/>
    </row>
    <row r="102" spans="1:3" s="10" customFormat="1" ht="96.75" hidden="1" customHeight="1" x14ac:dyDescent="0.25">
      <c r="A102" s="17" t="s">
        <v>261</v>
      </c>
      <c r="B102" s="5" t="s">
        <v>322</v>
      </c>
      <c r="C102" s="6">
        <f>C103+C104+C105+C106+C107+C108+C109+C110</f>
        <v>400193</v>
      </c>
    </row>
    <row r="103" spans="1:3" s="10" customFormat="1" ht="40.5" hidden="1" customHeight="1" x14ac:dyDescent="0.25">
      <c r="A103" s="18" t="s">
        <v>449</v>
      </c>
      <c r="B103" s="7" t="s">
        <v>450</v>
      </c>
      <c r="C103" s="6">
        <v>7642</v>
      </c>
    </row>
    <row r="104" spans="1:3" s="10" customFormat="1" ht="102" hidden="1" customHeight="1" x14ac:dyDescent="0.25">
      <c r="A104" s="18" t="s">
        <v>262</v>
      </c>
      <c r="B104" s="7" t="s">
        <v>347</v>
      </c>
      <c r="C104" s="6">
        <v>28000</v>
      </c>
    </row>
    <row r="105" spans="1:3" s="10" customFormat="1" ht="102" hidden="1" customHeight="1" x14ac:dyDescent="0.25">
      <c r="A105" s="18" t="s">
        <v>262</v>
      </c>
      <c r="B105" s="7" t="s">
        <v>348</v>
      </c>
      <c r="C105" s="6">
        <v>57971</v>
      </c>
    </row>
    <row r="106" spans="1:3" s="10" customFormat="1" ht="33.75" hidden="1" customHeight="1" x14ac:dyDescent="0.25">
      <c r="A106" s="18" t="s">
        <v>349</v>
      </c>
      <c r="B106" s="7" t="s">
        <v>350</v>
      </c>
      <c r="C106" s="70">
        <v>39250</v>
      </c>
    </row>
    <row r="107" spans="1:3" s="10" customFormat="1" ht="42" hidden="1" customHeight="1" x14ac:dyDescent="0.25">
      <c r="A107" s="18" t="s">
        <v>351</v>
      </c>
      <c r="B107" s="7" t="s">
        <v>433</v>
      </c>
      <c r="C107" s="6"/>
    </row>
    <row r="108" spans="1:3" s="10" customFormat="1" ht="42.75" hidden="1" customHeight="1" x14ac:dyDescent="0.25">
      <c r="A108" s="18" t="s">
        <v>352</v>
      </c>
      <c r="B108" s="7" t="s">
        <v>353</v>
      </c>
      <c r="C108" s="6">
        <v>230</v>
      </c>
    </row>
    <row r="109" spans="1:3" s="10" customFormat="1" ht="30.75" hidden="1" customHeight="1" x14ac:dyDescent="0.25">
      <c r="A109" s="18" t="s">
        <v>435</v>
      </c>
      <c r="B109" s="7" t="s">
        <v>434</v>
      </c>
      <c r="C109" s="70">
        <v>137000</v>
      </c>
    </row>
    <row r="110" spans="1:3" s="10" customFormat="1" ht="42" hidden="1" customHeight="1" x14ac:dyDescent="0.25">
      <c r="A110" s="18" t="s">
        <v>435</v>
      </c>
      <c r="B110" s="7" t="s">
        <v>433</v>
      </c>
      <c r="C110" s="70">
        <v>130100</v>
      </c>
    </row>
    <row r="111" spans="1:3" s="10" customFormat="1" ht="22.5" hidden="1" customHeight="1" x14ac:dyDescent="0.25">
      <c r="A111" s="17" t="s">
        <v>175</v>
      </c>
      <c r="B111" s="5" t="s">
        <v>176</v>
      </c>
      <c r="C111" s="6">
        <f>C112</f>
        <v>5193</v>
      </c>
    </row>
    <row r="112" spans="1:3" s="10" customFormat="1" ht="26.25" hidden="1" customHeight="1" x14ac:dyDescent="0.25">
      <c r="A112" s="17" t="s">
        <v>177</v>
      </c>
      <c r="B112" s="5" t="s">
        <v>178</v>
      </c>
      <c r="C112" s="6">
        <v>5193</v>
      </c>
    </row>
    <row r="113" spans="1:3" s="10" customFormat="1" ht="42" hidden="1" customHeight="1" x14ac:dyDescent="0.25">
      <c r="A113" s="17" t="s">
        <v>179</v>
      </c>
      <c r="B113" s="5" t="s">
        <v>21</v>
      </c>
      <c r="C113" s="11">
        <f>C116+C118+C120+C114</f>
        <v>42783</v>
      </c>
    </row>
    <row r="114" spans="1:3" s="10" customFormat="1" ht="42" hidden="1" customHeight="1" x14ac:dyDescent="0.25">
      <c r="A114" s="20" t="s">
        <v>354</v>
      </c>
      <c r="B114" s="13" t="s">
        <v>355</v>
      </c>
      <c r="C114" s="11">
        <f>C115</f>
        <v>38</v>
      </c>
    </row>
    <row r="115" spans="1:3" s="10" customFormat="1" ht="42" hidden="1" customHeight="1" x14ac:dyDescent="0.25">
      <c r="A115" s="18" t="s">
        <v>356</v>
      </c>
      <c r="B115" s="7" t="s">
        <v>357</v>
      </c>
      <c r="C115" s="11">
        <v>38</v>
      </c>
    </row>
    <row r="116" spans="1:3" s="12" customFormat="1" ht="33" hidden="1" customHeight="1" x14ac:dyDescent="0.25">
      <c r="A116" s="17" t="s">
        <v>323</v>
      </c>
      <c r="B116" s="5" t="s">
        <v>337</v>
      </c>
      <c r="C116" s="11">
        <f>C117</f>
        <v>17424</v>
      </c>
    </row>
    <row r="117" spans="1:3" s="10" customFormat="1" ht="42" hidden="1" customHeight="1" x14ac:dyDescent="0.25">
      <c r="A117" s="18" t="s">
        <v>324</v>
      </c>
      <c r="B117" s="7" t="s">
        <v>325</v>
      </c>
      <c r="C117" s="25">
        <v>17424</v>
      </c>
    </row>
    <row r="118" spans="1:3" s="10" customFormat="1" ht="42" hidden="1" customHeight="1" x14ac:dyDescent="0.25">
      <c r="A118" s="17" t="s">
        <v>46</v>
      </c>
      <c r="B118" s="5" t="s">
        <v>47</v>
      </c>
      <c r="C118" s="6">
        <f>C119</f>
        <v>7363</v>
      </c>
    </row>
    <row r="119" spans="1:3" s="12" customFormat="1" ht="43.5" hidden="1" customHeight="1" x14ac:dyDescent="0.25">
      <c r="A119" s="18" t="s">
        <v>48</v>
      </c>
      <c r="B119" s="7" t="s">
        <v>49</v>
      </c>
      <c r="C119" s="25">
        <v>7363</v>
      </c>
    </row>
    <row r="120" spans="1:3" s="12" customFormat="1" ht="43.5" hidden="1" customHeight="1" x14ac:dyDescent="0.25">
      <c r="A120" s="20" t="s">
        <v>63</v>
      </c>
      <c r="B120" s="13" t="s">
        <v>64</v>
      </c>
      <c r="C120" s="11">
        <f>C121</f>
        <v>17958</v>
      </c>
    </row>
    <row r="121" spans="1:3" s="12" customFormat="1" ht="43.5" hidden="1" customHeight="1" x14ac:dyDescent="0.25">
      <c r="A121" s="18" t="s">
        <v>65</v>
      </c>
      <c r="B121" s="7" t="s">
        <v>66</v>
      </c>
      <c r="C121" s="25">
        <v>17958</v>
      </c>
    </row>
    <row r="122" spans="1:3" s="10" customFormat="1" ht="51" hidden="1" customHeight="1" x14ac:dyDescent="0.25">
      <c r="A122" s="17" t="s">
        <v>180</v>
      </c>
      <c r="B122" s="5" t="s">
        <v>181</v>
      </c>
      <c r="C122" s="6">
        <f>C125+C123+C129+C134+C136</f>
        <v>253955</v>
      </c>
    </row>
    <row r="123" spans="1:3" s="10" customFormat="1" ht="28.5" hidden="1" customHeight="1" x14ac:dyDescent="0.25">
      <c r="A123" s="17" t="s">
        <v>213</v>
      </c>
      <c r="B123" s="5" t="s">
        <v>214</v>
      </c>
      <c r="C123" s="6">
        <f>C124</f>
        <v>4806</v>
      </c>
    </row>
    <row r="124" spans="1:3" s="10" customFormat="1" ht="36.75" hidden="1" customHeight="1" x14ac:dyDescent="0.25">
      <c r="A124" s="19" t="s">
        <v>215</v>
      </c>
      <c r="B124" s="7" t="s">
        <v>233</v>
      </c>
      <c r="C124" s="25">
        <v>4806</v>
      </c>
    </row>
    <row r="125" spans="1:3" s="10" customFormat="1" ht="95.25" hidden="1" customHeight="1" x14ac:dyDescent="0.25">
      <c r="A125" s="17" t="s">
        <v>182</v>
      </c>
      <c r="B125" s="5" t="s">
        <v>26</v>
      </c>
      <c r="C125" s="6">
        <f>C126+C128</f>
        <v>23066</v>
      </c>
    </row>
    <row r="126" spans="1:3" s="10" customFormat="1" ht="93.75" hidden="1" customHeight="1" x14ac:dyDescent="0.25">
      <c r="A126" s="18" t="s">
        <v>338</v>
      </c>
      <c r="B126" s="7" t="s">
        <v>28</v>
      </c>
      <c r="C126" s="6">
        <f>C127</f>
        <v>23000</v>
      </c>
    </row>
    <row r="127" spans="1:3" s="10" customFormat="1" ht="106.5" hidden="1" customHeight="1" x14ac:dyDescent="0.25">
      <c r="A127" s="18" t="s">
        <v>339</v>
      </c>
      <c r="B127" s="7" t="s">
        <v>73</v>
      </c>
      <c r="C127" s="6">
        <v>23000</v>
      </c>
    </row>
    <row r="128" spans="1:3" s="10" customFormat="1" ht="106.5" hidden="1" customHeight="1" x14ac:dyDescent="0.25">
      <c r="A128" s="18" t="s">
        <v>29</v>
      </c>
      <c r="B128" s="7" t="s">
        <v>30</v>
      </c>
      <c r="C128" s="6">
        <v>66</v>
      </c>
    </row>
    <row r="129" spans="1:3" s="10" customFormat="1" ht="48" hidden="1" customHeight="1" x14ac:dyDescent="0.25">
      <c r="A129" s="20" t="s">
        <v>267</v>
      </c>
      <c r="B129" s="5" t="s">
        <v>27</v>
      </c>
      <c r="C129" s="11">
        <f>C130+C132</f>
        <v>113083</v>
      </c>
    </row>
    <row r="130" spans="1:3" s="10" customFormat="1" ht="43.5" hidden="1" customHeight="1" x14ac:dyDescent="0.25">
      <c r="A130" s="18" t="s">
        <v>268</v>
      </c>
      <c r="B130" s="7" t="s">
        <v>239</v>
      </c>
      <c r="C130" s="6">
        <f>C131</f>
        <v>105373</v>
      </c>
    </row>
    <row r="131" spans="1:3" s="10" customFormat="1" ht="69.75" hidden="1" customHeight="1" x14ac:dyDescent="0.25">
      <c r="A131" s="18" t="s">
        <v>269</v>
      </c>
      <c r="B131" s="7" t="s">
        <v>240</v>
      </c>
      <c r="C131" s="6">
        <v>105373</v>
      </c>
    </row>
    <row r="132" spans="1:3" s="10" customFormat="1" ht="65.25" hidden="1" customHeight="1" x14ac:dyDescent="0.25">
      <c r="A132" s="18" t="s">
        <v>270</v>
      </c>
      <c r="B132" s="7" t="s">
        <v>74</v>
      </c>
      <c r="C132" s="6">
        <f>C133</f>
        <v>7710</v>
      </c>
    </row>
    <row r="133" spans="1:3" s="10" customFormat="1" ht="63" hidden="1" customHeight="1" x14ac:dyDescent="0.25">
      <c r="A133" s="18" t="s">
        <v>271</v>
      </c>
      <c r="B133" s="7" t="s">
        <v>75</v>
      </c>
      <c r="C133" s="6">
        <v>7710</v>
      </c>
    </row>
    <row r="134" spans="1:3" s="10" customFormat="1" ht="63" hidden="1" customHeight="1" x14ac:dyDescent="0.25">
      <c r="A134" s="20" t="s">
        <v>50</v>
      </c>
      <c r="B134" s="5" t="s">
        <v>52</v>
      </c>
      <c r="C134" s="11">
        <f>C135</f>
        <v>33000</v>
      </c>
    </row>
    <row r="135" spans="1:3" s="10" customFormat="1" ht="63" hidden="1" customHeight="1" x14ac:dyDescent="0.25">
      <c r="A135" s="18" t="s">
        <v>53</v>
      </c>
      <c r="B135" s="7" t="s">
        <v>54</v>
      </c>
      <c r="C135" s="6">
        <v>33000</v>
      </c>
    </row>
    <row r="136" spans="1:3" s="10" customFormat="1" ht="63" hidden="1" customHeight="1" x14ac:dyDescent="0.25">
      <c r="A136" s="18" t="s">
        <v>358</v>
      </c>
      <c r="B136" s="7" t="s">
        <v>359</v>
      </c>
      <c r="C136" s="6">
        <v>80000</v>
      </c>
    </row>
    <row r="137" spans="1:3" s="10" customFormat="1" ht="27" hidden="1" customHeight="1" x14ac:dyDescent="0.25">
      <c r="A137" s="17" t="s">
        <v>183</v>
      </c>
      <c r="B137" s="5" t="s">
        <v>184</v>
      </c>
      <c r="C137" s="6">
        <f>SUM(C138:C169)</f>
        <v>209257</v>
      </c>
    </row>
    <row r="138" spans="1:3" s="10" customFormat="1" ht="81" hidden="1" customHeight="1" x14ac:dyDescent="0.25">
      <c r="A138" s="18" t="s">
        <v>360</v>
      </c>
      <c r="B138" s="7" t="s">
        <v>378</v>
      </c>
      <c r="C138" s="11">
        <v>95</v>
      </c>
    </row>
    <row r="139" spans="1:3" s="10" customFormat="1" ht="99.75" hidden="1" customHeight="1" x14ac:dyDescent="0.25">
      <c r="A139" s="18" t="s">
        <v>361</v>
      </c>
      <c r="B139" s="7" t="s">
        <v>379</v>
      </c>
      <c r="C139" s="6">
        <v>3814</v>
      </c>
    </row>
    <row r="140" spans="1:3" s="10" customFormat="1" ht="82.5" hidden="1" customHeight="1" x14ac:dyDescent="0.25">
      <c r="A140" s="18" t="s">
        <v>362</v>
      </c>
      <c r="B140" s="7" t="s">
        <v>380</v>
      </c>
      <c r="C140" s="6">
        <v>334</v>
      </c>
    </row>
    <row r="141" spans="1:3" s="10" customFormat="1" ht="64.5" hidden="1" customHeight="1" x14ac:dyDescent="0.25">
      <c r="A141" s="18" t="s">
        <v>363</v>
      </c>
      <c r="B141" s="7" t="s">
        <v>381</v>
      </c>
      <c r="C141" s="6">
        <v>156</v>
      </c>
    </row>
    <row r="142" spans="1:3" s="10" customFormat="1" ht="64.5" hidden="1" customHeight="1" x14ac:dyDescent="0.25">
      <c r="A142" s="18" t="s">
        <v>411</v>
      </c>
      <c r="B142" s="7" t="s">
        <v>412</v>
      </c>
      <c r="C142" s="6">
        <v>291</v>
      </c>
    </row>
    <row r="143" spans="1:3" s="10" customFormat="1" ht="82.5" hidden="1" customHeight="1" x14ac:dyDescent="0.25">
      <c r="A143" s="18" t="s">
        <v>442</v>
      </c>
      <c r="B143" s="7" t="s">
        <v>443</v>
      </c>
      <c r="C143" s="6">
        <v>26</v>
      </c>
    </row>
    <row r="144" spans="1:3" s="10" customFormat="1" ht="64.5" hidden="1" customHeight="1" x14ac:dyDescent="0.25">
      <c r="A144" s="18" t="s">
        <v>413</v>
      </c>
      <c r="B144" s="7" t="s">
        <v>414</v>
      </c>
      <c r="C144" s="6">
        <v>18</v>
      </c>
    </row>
    <row r="145" spans="1:3" s="10" customFormat="1" ht="64.5" hidden="1" customHeight="1" x14ac:dyDescent="0.25">
      <c r="A145" s="18" t="s">
        <v>415</v>
      </c>
      <c r="B145" s="7" t="s">
        <v>416</v>
      </c>
      <c r="C145" s="6">
        <v>8</v>
      </c>
    </row>
    <row r="146" spans="1:3" s="10" customFormat="1" ht="81" hidden="1" customHeight="1" x14ac:dyDescent="0.25">
      <c r="A146" s="18" t="s">
        <v>364</v>
      </c>
      <c r="B146" s="7" t="s">
        <v>382</v>
      </c>
      <c r="C146" s="6"/>
    </row>
    <row r="147" spans="1:3" s="10" customFormat="1" ht="81" hidden="1" customHeight="1" x14ac:dyDescent="0.25">
      <c r="A147" s="18" t="s">
        <v>417</v>
      </c>
      <c r="B147" s="7" t="s">
        <v>418</v>
      </c>
      <c r="C147" s="6">
        <v>165</v>
      </c>
    </row>
    <row r="148" spans="1:3" s="10" customFormat="1" ht="98.25" hidden="1" customHeight="1" x14ac:dyDescent="0.25">
      <c r="A148" s="18" t="s">
        <v>419</v>
      </c>
      <c r="B148" s="7" t="s">
        <v>420</v>
      </c>
      <c r="C148" s="6">
        <v>3712</v>
      </c>
    </row>
    <row r="149" spans="1:3" s="10" customFormat="1" ht="117" hidden="1" customHeight="1" x14ac:dyDescent="0.25">
      <c r="A149" s="18" t="s">
        <v>421</v>
      </c>
      <c r="B149" s="7" t="s">
        <v>422</v>
      </c>
      <c r="C149" s="6">
        <v>515</v>
      </c>
    </row>
    <row r="150" spans="1:3" s="10" customFormat="1" ht="98.25" hidden="1" customHeight="1" x14ac:dyDescent="0.25">
      <c r="A150" s="18" t="s">
        <v>365</v>
      </c>
      <c r="B150" s="7" t="s">
        <v>383</v>
      </c>
      <c r="C150" s="6">
        <v>49</v>
      </c>
    </row>
    <row r="151" spans="1:3" s="10" customFormat="1" ht="213.75" hidden="1" customHeight="1" x14ac:dyDescent="0.25">
      <c r="A151" s="18" t="s">
        <v>366</v>
      </c>
      <c r="B151" s="7" t="s">
        <v>395</v>
      </c>
      <c r="C151" s="6">
        <v>17</v>
      </c>
    </row>
    <row r="152" spans="1:3" s="10" customFormat="1" ht="100.5" hidden="1" customHeight="1" x14ac:dyDescent="0.25">
      <c r="A152" s="18" t="s">
        <v>423</v>
      </c>
      <c r="B152" s="7" t="s">
        <v>424</v>
      </c>
      <c r="C152" s="6">
        <v>197</v>
      </c>
    </row>
    <row r="153" spans="1:3" s="10" customFormat="1" ht="79.5" hidden="1" customHeight="1" x14ac:dyDescent="0.25">
      <c r="A153" s="18" t="s">
        <v>367</v>
      </c>
      <c r="B153" s="7" t="s">
        <v>384</v>
      </c>
      <c r="C153" s="6">
        <v>3133</v>
      </c>
    </row>
    <row r="154" spans="1:3" s="10" customFormat="1" ht="63.75" hidden="1" customHeight="1" x14ac:dyDescent="0.25">
      <c r="A154" s="18" t="s">
        <v>368</v>
      </c>
      <c r="B154" s="7" t="s">
        <v>385</v>
      </c>
      <c r="C154" s="6">
        <v>23</v>
      </c>
    </row>
    <row r="155" spans="1:3" s="10" customFormat="1" ht="80.25" hidden="1" customHeight="1" x14ac:dyDescent="0.25">
      <c r="A155" s="18" t="s">
        <v>369</v>
      </c>
      <c r="B155" s="7" t="s">
        <v>386</v>
      </c>
      <c r="C155" s="6">
        <v>10002</v>
      </c>
    </row>
    <row r="156" spans="1:3" s="10" customFormat="1" ht="80.25" hidden="1" customHeight="1" x14ac:dyDescent="0.25">
      <c r="A156" s="18" t="s">
        <v>444</v>
      </c>
      <c r="B156" s="7" t="s">
        <v>445</v>
      </c>
      <c r="C156" s="6">
        <v>41</v>
      </c>
    </row>
    <row r="157" spans="1:3" s="10" customFormat="1" ht="63.75" hidden="1" customHeight="1" x14ac:dyDescent="0.25">
      <c r="A157" s="18" t="s">
        <v>370</v>
      </c>
      <c r="B157" s="7" t="s">
        <v>387</v>
      </c>
      <c r="C157" s="6">
        <v>170902</v>
      </c>
    </row>
    <row r="158" spans="1:3" s="10" customFormat="1" ht="84" hidden="1" customHeight="1" x14ac:dyDescent="0.25">
      <c r="A158" s="18" t="s">
        <v>371</v>
      </c>
      <c r="B158" s="7" t="s">
        <v>388</v>
      </c>
      <c r="C158" s="6">
        <v>9764</v>
      </c>
    </row>
    <row r="159" spans="1:3" s="10" customFormat="1" ht="75.75" hidden="1" customHeight="1" x14ac:dyDescent="0.25">
      <c r="A159" s="18" t="s">
        <v>372</v>
      </c>
      <c r="B159" s="7" t="s">
        <v>389</v>
      </c>
      <c r="C159" s="11">
        <v>1479</v>
      </c>
    </row>
    <row r="160" spans="1:3" s="10" customFormat="1" ht="60.75" hidden="1" customHeight="1" x14ac:dyDescent="0.25">
      <c r="A160" s="18" t="s">
        <v>373</v>
      </c>
      <c r="B160" s="7" t="s">
        <v>390</v>
      </c>
      <c r="C160" s="6">
        <v>47</v>
      </c>
    </row>
    <row r="161" spans="1:5" s="10" customFormat="1" ht="73.5" hidden="1" customHeight="1" x14ac:dyDescent="0.25">
      <c r="A161" s="18" t="s">
        <v>425</v>
      </c>
      <c r="B161" s="7" t="s">
        <v>426</v>
      </c>
      <c r="C161" s="6">
        <v>916</v>
      </c>
    </row>
    <row r="162" spans="1:5" s="10" customFormat="1" ht="160.5" hidden="1" customHeight="1" x14ac:dyDescent="0.25">
      <c r="A162" s="18" t="s">
        <v>374</v>
      </c>
      <c r="B162" s="7" t="s">
        <v>391</v>
      </c>
      <c r="C162" s="6">
        <v>108</v>
      </c>
    </row>
    <row r="163" spans="1:5" s="10" customFormat="1" ht="138.75" hidden="1" customHeight="1" x14ac:dyDescent="0.25">
      <c r="A163" s="18" t="s">
        <v>375</v>
      </c>
      <c r="B163" s="7" t="s">
        <v>392</v>
      </c>
      <c r="C163" s="6"/>
    </row>
    <row r="164" spans="1:5" s="10" customFormat="1" ht="138.75" hidden="1" customHeight="1" x14ac:dyDescent="0.25">
      <c r="A164" s="18" t="s">
        <v>564</v>
      </c>
      <c r="B164" s="7">
        <v>4</v>
      </c>
      <c r="C164" s="6">
        <v>2674</v>
      </c>
    </row>
    <row r="165" spans="1:5" s="10" customFormat="1" ht="138.75" hidden="1" customHeight="1" x14ac:dyDescent="0.25">
      <c r="A165" s="18" t="s">
        <v>427</v>
      </c>
      <c r="B165" s="7" t="s">
        <v>428</v>
      </c>
      <c r="C165" s="6">
        <v>30</v>
      </c>
    </row>
    <row r="166" spans="1:5" s="10" customFormat="1" ht="93.75" hidden="1" customHeight="1" x14ac:dyDescent="0.25">
      <c r="A166" s="18" t="s">
        <v>429</v>
      </c>
      <c r="B166" s="7" t="s">
        <v>430</v>
      </c>
      <c r="C166" s="6"/>
    </row>
    <row r="167" spans="1:5" s="10" customFormat="1" ht="78" hidden="1" customHeight="1" x14ac:dyDescent="0.25">
      <c r="A167" s="18" t="s">
        <v>446</v>
      </c>
      <c r="B167" s="7" t="s">
        <v>447</v>
      </c>
      <c r="C167" s="6">
        <v>140</v>
      </c>
    </row>
    <row r="168" spans="1:5" s="10" customFormat="1" ht="97.5" hidden="1" customHeight="1" x14ac:dyDescent="0.25">
      <c r="A168" s="18" t="s">
        <v>376</v>
      </c>
      <c r="B168" s="7" t="s">
        <v>393</v>
      </c>
      <c r="C168" s="6">
        <v>523</v>
      </c>
    </row>
    <row r="169" spans="1:5" s="10" customFormat="1" ht="65.25" hidden="1" customHeight="1" x14ac:dyDescent="0.25">
      <c r="A169" s="18" t="s">
        <v>377</v>
      </c>
      <c r="B169" s="7" t="s">
        <v>394</v>
      </c>
      <c r="C169" s="6">
        <v>78</v>
      </c>
    </row>
    <row r="170" spans="1:5" s="10" customFormat="1" ht="23.25" hidden="1" customHeight="1" x14ac:dyDescent="0.25">
      <c r="A170" s="17" t="s">
        <v>185</v>
      </c>
      <c r="B170" s="5" t="s">
        <v>186</v>
      </c>
      <c r="C170" s="6">
        <f>C172</f>
        <v>433.7</v>
      </c>
    </row>
    <row r="171" spans="1:5" s="10" customFormat="1" ht="27" hidden="1" customHeight="1" x14ac:dyDescent="0.25">
      <c r="A171" s="17" t="s">
        <v>187</v>
      </c>
      <c r="B171" s="5" t="s">
        <v>188</v>
      </c>
      <c r="C171" s="6">
        <f>C172</f>
        <v>433.7</v>
      </c>
    </row>
    <row r="172" spans="1:5" s="12" customFormat="1" ht="21" hidden="1" customHeight="1" x14ac:dyDescent="0.25">
      <c r="A172" s="18" t="s">
        <v>431</v>
      </c>
      <c r="B172" s="7" t="s">
        <v>432</v>
      </c>
      <c r="C172" s="6">
        <v>433.7</v>
      </c>
    </row>
    <row r="173" spans="1:5" s="68" customFormat="1" ht="21" hidden="1" customHeight="1" x14ac:dyDescent="0.25">
      <c r="A173" s="66"/>
      <c r="B173" s="66"/>
      <c r="C173" s="67"/>
    </row>
    <row r="174" spans="1:5" ht="24.75" customHeight="1" x14ac:dyDescent="0.25">
      <c r="A174" s="21" t="s">
        <v>406</v>
      </c>
      <c r="B174" s="14" t="s">
        <v>405</v>
      </c>
      <c r="C174" s="27">
        <f>C175+C302</f>
        <v>27331874.767830003</v>
      </c>
    </row>
    <row r="175" spans="1:5" ht="42" customHeight="1" x14ac:dyDescent="0.25">
      <c r="A175" s="21" t="s">
        <v>234</v>
      </c>
      <c r="B175" s="14" t="s">
        <v>0</v>
      </c>
      <c r="C175" s="27">
        <f>C177</f>
        <v>27330567.767830003</v>
      </c>
      <c r="D175" s="103"/>
      <c r="E175" s="103"/>
    </row>
    <row r="176" spans="1:5" ht="24.75" customHeight="1" x14ac:dyDescent="0.25">
      <c r="A176" s="21"/>
      <c r="B176" s="14" t="s">
        <v>38</v>
      </c>
      <c r="C176" s="16"/>
    </row>
    <row r="177" spans="1:7" ht="44.25" customHeight="1" x14ac:dyDescent="0.25">
      <c r="A177" s="21" t="s">
        <v>234</v>
      </c>
      <c r="B177" s="5" t="s">
        <v>235</v>
      </c>
      <c r="C177" s="24">
        <f>C179+C287+C295+C178</f>
        <v>27330567.767830003</v>
      </c>
    </row>
    <row r="178" spans="1:7" ht="32.25" customHeight="1" x14ac:dyDescent="0.25">
      <c r="A178" s="21" t="s">
        <v>560</v>
      </c>
      <c r="B178" s="5" t="s">
        <v>561</v>
      </c>
      <c r="C178" s="28">
        <v>270984.09999999998</v>
      </c>
    </row>
    <row r="179" spans="1:7" ht="42.75" customHeight="1" x14ac:dyDescent="0.25">
      <c r="A179" s="21" t="s">
        <v>55</v>
      </c>
      <c r="B179" s="14" t="s">
        <v>40</v>
      </c>
      <c r="C179" s="27">
        <f>C180+C181+C182+C183+C184+C188+C189+C193+C194+C196+C204+C212+C257+C258+C260+C261+C262+C263+C266+C268+C273+C279+C280+C281+C284+C285+2643113.94701-2500000-2000+1967861.68747</f>
        <v>16870341.024829999</v>
      </c>
      <c r="D179" s="103"/>
    </row>
    <row r="180" spans="1:7" s="35" customFormat="1" ht="92.25" hidden="1" customHeight="1" x14ac:dyDescent="0.3">
      <c r="A180" s="35">
        <v>11</v>
      </c>
      <c r="B180" s="73" t="s">
        <v>397</v>
      </c>
      <c r="C180" s="74">
        <v>65258</v>
      </c>
      <c r="D180" s="74"/>
      <c r="E180" s="74"/>
      <c r="F180" s="74"/>
      <c r="G180" s="74"/>
    </row>
    <row r="181" spans="1:7" s="35" customFormat="1" ht="57.75" hidden="1" customHeight="1" x14ac:dyDescent="0.3">
      <c r="A181" s="35">
        <v>9</v>
      </c>
      <c r="B181" s="73" t="s">
        <v>452</v>
      </c>
      <c r="C181" s="74">
        <v>14470</v>
      </c>
      <c r="D181" s="74"/>
      <c r="E181" s="74"/>
      <c r="F181" s="74"/>
      <c r="G181" s="74"/>
    </row>
    <row r="182" spans="1:7" s="35" customFormat="1" ht="57" hidden="1" customHeight="1" x14ac:dyDescent="0.3">
      <c r="A182" s="35">
        <v>6</v>
      </c>
      <c r="B182" s="73" t="s">
        <v>69</v>
      </c>
      <c r="C182" s="74">
        <v>65905.5</v>
      </c>
      <c r="D182" s="74"/>
      <c r="E182" s="74"/>
      <c r="F182" s="74"/>
      <c r="G182" s="74"/>
    </row>
    <row r="183" spans="1:7" s="35" customFormat="1" ht="79.5" hidden="1" customHeight="1" x14ac:dyDescent="0.3">
      <c r="A183" s="35">
        <v>8</v>
      </c>
      <c r="B183" s="73" t="s">
        <v>453</v>
      </c>
      <c r="C183" s="74">
        <v>557501.4</v>
      </c>
      <c r="D183" s="74"/>
      <c r="E183" s="74"/>
      <c r="F183" s="74"/>
      <c r="G183" s="74"/>
    </row>
    <row r="184" spans="1:7" s="35" customFormat="1" ht="66" hidden="1" customHeight="1" x14ac:dyDescent="0.3">
      <c r="A184" s="35">
        <v>7</v>
      </c>
      <c r="B184" s="73" t="s">
        <v>398</v>
      </c>
      <c r="C184" s="74">
        <v>600</v>
      </c>
      <c r="D184" s="74"/>
      <c r="E184" s="74"/>
      <c r="F184" s="74"/>
      <c r="G184" s="74"/>
    </row>
    <row r="185" spans="1:7" s="35" customFormat="1" ht="66" hidden="1" customHeight="1" x14ac:dyDescent="0.3">
      <c r="B185" s="73" t="s">
        <v>398</v>
      </c>
      <c r="C185" s="74"/>
      <c r="D185" s="74"/>
      <c r="E185" s="74"/>
      <c r="F185" s="74"/>
    </row>
    <row r="186" spans="1:7" s="35" customFormat="1" ht="66" hidden="1" customHeight="1" x14ac:dyDescent="0.3">
      <c r="B186" s="73" t="s">
        <v>398</v>
      </c>
      <c r="C186" s="74"/>
      <c r="D186" s="74"/>
      <c r="E186" s="74"/>
      <c r="F186" s="74"/>
    </row>
    <row r="187" spans="1:7" s="35" customFormat="1" ht="79.5" hidden="1" customHeight="1" x14ac:dyDescent="0.3">
      <c r="B187" s="73" t="s">
        <v>504</v>
      </c>
      <c r="C187" s="75"/>
      <c r="D187" s="75"/>
      <c r="E187" s="75"/>
      <c r="F187" s="75"/>
    </row>
    <row r="188" spans="1:7" s="35" customFormat="1" ht="95.25" hidden="1" customHeight="1" x14ac:dyDescent="0.3">
      <c r="A188" s="35">
        <v>16</v>
      </c>
      <c r="B188" s="73" t="s">
        <v>454</v>
      </c>
      <c r="C188" s="76">
        <v>26696.330190000001</v>
      </c>
      <c r="D188" s="76"/>
      <c r="E188" s="76"/>
      <c r="F188" s="76"/>
      <c r="G188" s="76"/>
    </row>
    <row r="189" spans="1:7" s="77" customFormat="1" ht="75" hidden="1" customHeight="1" x14ac:dyDescent="0.3">
      <c r="A189" s="77">
        <v>53</v>
      </c>
      <c r="B189" s="78" t="s">
        <v>399</v>
      </c>
      <c r="C189" s="79">
        <f>C191+C192</f>
        <v>1111553.3999999999</v>
      </c>
      <c r="D189" s="79"/>
      <c r="E189" s="79"/>
      <c r="F189" s="79"/>
      <c r="G189" s="79"/>
    </row>
    <row r="190" spans="1:7" s="80" customFormat="1" ht="22.5" hidden="1" customHeight="1" x14ac:dyDescent="0.3">
      <c r="B190" s="81" t="s">
        <v>455</v>
      </c>
      <c r="C190" s="82"/>
      <c r="D190" s="82"/>
      <c r="E190" s="83"/>
      <c r="F190" s="83"/>
      <c r="G190" s="84"/>
    </row>
    <row r="191" spans="1:7" s="80" customFormat="1" ht="75" hidden="1" customHeight="1" x14ac:dyDescent="0.3">
      <c r="B191" s="81" t="s">
        <v>399</v>
      </c>
      <c r="C191" s="82">
        <v>333155.40000000002</v>
      </c>
      <c r="D191" s="82"/>
      <c r="E191" s="82"/>
      <c r="F191" s="82"/>
      <c r="G191" s="84"/>
    </row>
    <row r="192" spans="1:7" s="80" customFormat="1" ht="96.75" hidden="1" customHeight="1" x14ac:dyDescent="0.3">
      <c r="B192" s="81" t="s">
        <v>456</v>
      </c>
      <c r="C192" s="82">
        <v>778398</v>
      </c>
      <c r="D192" s="82"/>
      <c r="E192" s="83"/>
      <c r="F192" s="83"/>
      <c r="G192" s="84"/>
    </row>
    <row r="193" spans="1:7" s="77" customFormat="1" ht="81" hidden="1" customHeight="1" x14ac:dyDescent="0.3">
      <c r="A193" s="77">
        <v>39</v>
      </c>
      <c r="B193" s="78" t="s">
        <v>457</v>
      </c>
      <c r="C193" s="79">
        <v>1140348.1000000001</v>
      </c>
      <c r="D193" s="79"/>
      <c r="E193" s="79"/>
      <c r="F193" s="79"/>
      <c r="G193" s="79"/>
    </row>
    <row r="194" spans="1:7" s="77" customFormat="1" ht="82.5" hidden="1" customHeight="1" x14ac:dyDescent="0.3">
      <c r="A194" s="77">
        <v>40</v>
      </c>
      <c r="B194" s="78" t="s">
        <v>458</v>
      </c>
      <c r="C194" s="79">
        <v>1252500</v>
      </c>
      <c r="D194" s="79"/>
      <c r="E194" s="79"/>
      <c r="F194" s="79"/>
      <c r="G194" s="79"/>
    </row>
    <row r="195" spans="1:7" s="35" customFormat="1" ht="90" hidden="1" customHeight="1" x14ac:dyDescent="0.3">
      <c r="B195" s="73" t="s">
        <v>505</v>
      </c>
      <c r="C195" s="74"/>
      <c r="D195" s="74"/>
      <c r="E195" s="85"/>
      <c r="F195" s="85"/>
      <c r="G195" s="86"/>
    </row>
    <row r="196" spans="1:7" s="35" customFormat="1" ht="78.75" hidden="1" customHeight="1" x14ac:dyDescent="0.3">
      <c r="A196" s="35">
        <v>49</v>
      </c>
      <c r="B196" s="73" t="s">
        <v>459</v>
      </c>
      <c r="C196" s="87">
        <v>27252.400000000001</v>
      </c>
      <c r="D196" s="87"/>
      <c r="E196" s="87"/>
      <c r="F196" s="87"/>
      <c r="G196" s="87"/>
    </row>
    <row r="197" spans="1:7" s="35" customFormat="1" ht="90" hidden="1" customHeight="1" x14ac:dyDescent="0.3">
      <c r="B197" s="73" t="s">
        <v>506</v>
      </c>
      <c r="C197" s="74"/>
      <c r="D197" s="74"/>
      <c r="E197" s="74"/>
      <c r="F197" s="74"/>
      <c r="G197" s="86"/>
    </row>
    <row r="198" spans="1:7" s="35" customFormat="1" ht="90" hidden="1" customHeight="1" x14ac:dyDescent="0.3">
      <c r="B198" s="73" t="s">
        <v>507</v>
      </c>
      <c r="C198" s="74"/>
      <c r="D198" s="74"/>
      <c r="E198" s="85"/>
      <c r="F198" s="85"/>
      <c r="G198" s="86"/>
    </row>
    <row r="199" spans="1:7" s="35" customFormat="1" ht="117" hidden="1" customHeight="1" x14ac:dyDescent="0.3">
      <c r="B199" s="73" t="s">
        <v>508</v>
      </c>
      <c r="C199" s="74"/>
      <c r="D199" s="74"/>
      <c r="E199" s="85"/>
      <c r="F199" s="85"/>
      <c r="G199" s="86"/>
    </row>
    <row r="200" spans="1:7" s="35" customFormat="1" ht="78" hidden="1" customHeight="1" x14ac:dyDescent="0.3">
      <c r="B200" s="73" t="s">
        <v>509</v>
      </c>
      <c r="C200" s="74"/>
      <c r="D200" s="74"/>
      <c r="E200" s="74"/>
      <c r="F200" s="74"/>
      <c r="G200" s="86"/>
    </row>
    <row r="201" spans="1:7" s="88" customFormat="1" ht="21.75" hidden="1" customHeight="1" x14ac:dyDescent="0.3">
      <c r="B201" s="89" t="s">
        <v>510</v>
      </c>
      <c r="C201" s="90"/>
      <c r="D201" s="90"/>
      <c r="E201" s="85"/>
      <c r="F201" s="85"/>
      <c r="G201" s="91"/>
    </row>
    <row r="202" spans="1:7" s="88" customFormat="1" ht="21.75" hidden="1" customHeight="1" x14ac:dyDescent="0.3">
      <c r="B202" s="89" t="s">
        <v>511</v>
      </c>
      <c r="C202" s="90"/>
      <c r="D202" s="90"/>
      <c r="E202" s="90"/>
      <c r="F202" s="90"/>
      <c r="G202" s="91"/>
    </row>
    <row r="203" spans="1:7" s="88" customFormat="1" ht="21.75" hidden="1" customHeight="1" x14ac:dyDescent="0.3">
      <c r="B203" s="89" t="s">
        <v>512</v>
      </c>
      <c r="C203" s="90"/>
      <c r="D203" s="90"/>
      <c r="E203" s="90"/>
      <c r="F203" s="90"/>
      <c r="G203" s="91"/>
    </row>
    <row r="204" spans="1:7" s="88" customFormat="1" ht="55.5" hidden="1" customHeight="1" x14ac:dyDescent="0.3">
      <c r="A204" s="88">
        <v>57</v>
      </c>
      <c r="B204" s="73" t="s">
        <v>460</v>
      </c>
      <c r="C204" s="74">
        <f>C206+C207</f>
        <v>37946.300000000003</v>
      </c>
      <c r="D204" s="74"/>
      <c r="E204" s="74"/>
      <c r="F204" s="74"/>
      <c r="G204" s="91"/>
    </row>
    <row r="205" spans="1:7" s="88" customFormat="1" ht="21.75" hidden="1" customHeight="1" x14ac:dyDescent="0.3">
      <c r="B205" s="89" t="s">
        <v>38</v>
      </c>
      <c r="C205" s="90"/>
      <c r="D205" s="90"/>
      <c r="E205" s="85"/>
      <c r="F205" s="85"/>
      <c r="G205" s="91"/>
    </row>
    <row r="206" spans="1:7" s="88" customFormat="1" ht="21.75" hidden="1" customHeight="1" x14ac:dyDescent="0.3">
      <c r="B206" s="89" t="s">
        <v>400</v>
      </c>
      <c r="C206" s="90">
        <v>20171.3</v>
      </c>
      <c r="D206" s="90"/>
      <c r="E206" s="85"/>
      <c r="F206" s="85"/>
      <c r="G206" s="91"/>
    </row>
    <row r="207" spans="1:7" s="88" customFormat="1" ht="21.75" hidden="1" customHeight="1" x14ac:dyDescent="0.3">
      <c r="B207" s="89" t="s">
        <v>461</v>
      </c>
      <c r="C207" s="90">
        <v>17775</v>
      </c>
      <c r="D207" s="90"/>
      <c r="E207" s="85"/>
      <c r="F207" s="85"/>
      <c r="G207" s="91"/>
    </row>
    <row r="208" spans="1:7" s="88" customFormat="1" ht="21.75" hidden="1" customHeight="1" x14ac:dyDescent="0.3">
      <c r="B208" s="89" t="s">
        <v>513</v>
      </c>
      <c r="C208" s="90"/>
      <c r="D208" s="90"/>
      <c r="E208" s="85"/>
      <c r="F208" s="85"/>
      <c r="G208" s="91"/>
    </row>
    <row r="209" spans="1:7" s="88" customFormat="1" ht="21.75" hidden="1" customHeight="1" x14ac:dyDescent="0.3">
      <c r="B209" s="89" t="s">
        <v>514</v>
      </c>
      <c r="C209" s="90"/>
      <c r="D209" s="90"/>
      <c r="E209" s="85"/>
      <c r="F209" s="85"/>
      <c r="G209" s="91"/>
    </row>
    <row r="210" spans="1:7" s="88" customFormat="1" ht="76.5" hidden="1" customHeight="1" x14ac:dyDescent="0.3">
      <c r="B210" s="73" t="s">
        <v>515</v>
      </c>
      <c r="C210" s="74"/>
      <c r="D210" s="74"/>
      <c r="E210" s="74"/>
      <c r="F210" s="74"/>
      <c r="G210" s="91"/>
    </row>
    <row r="211" spans="1:7" s="88" customFormat="1" ht="78" hidden="1" customHeight="1" x14ac:dyDescent="0.3">
      <c r="B211" s="73" t="s">
        <v>516</v>
      </c>
      <c r="C211" s="90"/>
      <c r="D211" s="90"/>
      <c r="E211" s="85"/>
      <c r="F211" s="85"/>
      <c r="G211" s="91"/>
    </row>
    <row r="212" spans="1:7" s="80" customFormat="1" ht="60.75" hidden="1" customHeight="1" x14ac:dyDescent="0.3">
      <c r="A212" s="80">
        <v>10</v>
      </c>
      <c r="B212" s="78" t="s">
        <v>401</v>
      </c>
      <c r="C212" s="79">
        <f>C214+C215+C216+C218+C219+C220+C221+C222+C227+C228+C237+C238+C239+C240+C244+C217+C226+C236+C235+C233</f>
        <v>10003386.5</v>
      </c>
      <c r="D212" s="79"/>
      <c r="E212" s="79"/>
      <c r="F212" s="79"/>
      <c r="G212" s="79"/>
    </row>
    <row r="213" spans="1:7" s="88" customFormat="1" ht="18.75" hidden="1" customHeight="1" x14ac:dyDescent="0.3">
      <c r="B213" s="89" t="s">
        <v>38</v>
      </c>
      <c r="C213" s="90"/>
      <c r="D213" s="90"/>
      <c r="E213" s="85"/>
      <c r="F213" s="85"/>
      <c r="G213" s="91"/>
    </row>
    <row r="214" spans="1:7" s="88" customFormat="1" ht="61.5" hidden="1" customHeight="1" x14ac:dyDescent="0.3">
      <c r="B214" s="89" t="s">
        <v>462</v>
      </c>
      <c r="C214" s="90">
        <v>140109</v>
      </c>
      <c r="D214" s="90"/>
      <c r="E214" s="85"/>
      <c r="F214" s="85"/>
      <c r="G214" s="91"/>
    </row>
    <row r="215" spans="1:7" s="88" customFormat="1" ht="100.5" hidden="1" customHeight="1" x14ac:dyDescent="0.3">
      <c r="B215" s="81" t="s">
        <v>463</v>
      </c>
      <c r="C215" s="82">
        <v>1938678.6</v>
      </c>
      <c r="D215" s="82"/>
      <c r="E215" s="82"/>
      <c r="F215" s="82"/>
      <c r="G215" s="91"/>
    </row>
    <row r="216" spans="1:7" s="88" customFormat="1" ht="42" hidden="1" customHeight="1" x14ac:dyDescent="0.3">
      <c r="B216" s="89" t="s">
        <v>464</v>
      </c>
      <c r="C216" s="90">
        <v>190515</v>
      </c>
      <c r="D216" s="90"/>
      <c r="E216" s="90"/>
      <c r="F216" s="90"/>
      <c r="G216" s="91"/>
    </row>
    <row r="217" spans="1:7" s="80" customFormat="1" ht="86.25" hidden="1" customHeight="1" x14ac:dyDescent="0.3">
      <c r="B217" s="81" t="s">
        <v>517</v>
      </c>
      <c r="C217" s="82"/>
      <c r="D217" s="82"/>
      <c r="E217" s="82"/>
      <c r="F217" s="82"/>
      <c r="G217" s="82"/>
    </row>
    <row r="218" spans="1:7" s="80" customFormat="1" ht="57.75" hidden="1" customHeight="1" x14ac:dyDescent="0.3">
      <c r="B218" s="81" t="s">
        <v>465</v>
      </c>
      <c r="C218" s="82"/>
      <c r="D218" s="82"/>
      <c r="E218" s="82"/>
      <c r="F218" s="82"/>
      <c r="G218" s="84"/>
    </row>
    <row r="219" spans="1:7" s="88" customFormat="1" ht="116.25" hidden="1" customHeight="1" x14ac:dyDescent="0.3">
      <c r="B219" s="89" t="s">
        <v>466</v>
      </c>
      <c r="C219" s="90">
        <v>998159.7</v>
      </c>
      <c r="D219" s="90"/>
      <c r="E219" s="90"/>
      <c r="F219" s="90"/>
      <c r="G219" s="91"/>
    </row>
    <row r="220" spans="1:7" s="88" customFormat="1" ht="57.75" hidden="1" customHeight="1" x14ac:dyDescent="0.3">
      <c r="B220" s="89" t="s">
        <v>467</v>
      </c>
      <c r="C220" s="90">
        <v>295000</v>
      </c>
      <c r="D220" s="90"/>
      <c r="E220" s="90"/>
      <c r="F220" s="90"/>
      <c r="G220" s="91"/>
    </row>
    <row r="221" spans="1:7" s="88" customFormat="1" ht="57.75" hidden="1" customHeight="1" x14ac:dyDescent="0.3">
      <c r="B221" s="89" t="s">
        <v>468</v>
      </c>
      <c r="C221" s="90">
        <v>224185</v>
      </c>
      <c r="D221" s="90"/>
      <c r="E221" s="90"/>
      <c r="F221" s="90"/>
      <c r="G221" s="91"/>
    </row>
    <row r="222" spans="1:7" s="80" customFormat="1" ht="96.75" hidden="1" customHeight="1" x14ac:dyDescent="0.3">
      <c r="B222" s="81" t="s">
        <v>518</v>
      </c>
      <c r="C222" s="82">
        <v>253000</v>
      </c>
      <c r="D222" s="82"/>
      <c r="E222" s="82"/>
      <c r="F222" s="82"/>
      <c r="G222" s="82"/>
    </row>
    <row r="223" spans="1:7" s="88" customFormat="1" ht="65.25" hidden="1" customHeight="1" x14ac:dyDescent="0.3">
      <c r="B223" s="89" t="s">
        <v>519</v>
      </c>
      <c r="C223" s="90"/>
      <c r="D223" s="90"/>
      <c r="E223" s="90"/>
      <c r="F223" s="90"/>
      <c r="G223" s="91"/>
    </row>
    <row r="224" spans="1:7" s="88" customFormat="1" ht="21.75" hidden="1" customHeight="1" x14ac:dyDescent="0.3">
      <c r="B224" s="89" t="s">
        <v>520</v>
      </c>
      <c r="C224" s="90"/>
      <c r="D224" s="90"/>
      <c r="E224" s="85"/>
      <c r="F224" s="85"/>
      <c r="G224" s="91"/>
    </row>
    <row r="225" spans="2:7" s="88" customFormat="1" ht="21.75" hidden="1" customHeight="1" x14ac:dyDescent="0.3">
      <c r="B225" s="89" t="s">
        <v>521</v>
      </c>
      <c r="C225" s="90"/>
      <c r="D225" s="90"/>
      <c r="E225" s="85"/>
      <c r="F225" s="85"/>
      <c r="G225" s="91"/>
    </row>
    <row r="226" spans="2:7" s="80" customFormat="1" ht="55.5" hidden="1" customHeight="1" x14ac:dyDescent="0.3">
      <c r="B226" s="81" t="s">
        <v>522</v>
      </c>
      <c r="C226" s="82">
        <v>73871.199999999997</v>
      </c>
      <c r="D226" s="82"/>
      <c r="E226" s="92"/>
      <c r="F226" s="92"/>
      <c r="G226" s="84"/>
    </row>
    <row r="227" spans="2:7" s="80" customFormat="1" ht="60" hidden="1" customHeight="1" x14ac:dyDescent="0.3">
      <c r="B227" s="81" t="s">
        <v>469</v>
      </c>
      <c r="C227" s="82">
        <v>251950</v>
      </c>
      <c r="D227" s="82"/>
      <c r="E227" s="82"/>
      <c r="F227" s="82"/>
      <c r="G227" s="82"/>
    </row>
    <row r="228" spans="2:7" s="80" customFormat="1" ht="60" hidden="1" customHeight="1" x14ac:dyDescent="0.3">
      <c r="B228" s="81" t="s">
        <v>470</v>
      </c>
      <c r="C228" s="82">
        <v>726140</v>
      </c>
      <c r="D228" s="82"/>
      <c r="E228" s="82"/>
      <c r="F228" s="82"/>
      <c r="G228" s="82"/>
    </row>
    <row r="229" spans="2:7" s="80" customFormat="1" ht="38.25" hidden="1" customHeight="1" x14ac:dyDescent="0.3">
      <c r="B229" s="81" t="s">
        <v>523</v>
      </c>
      <c r="C229" s="82"/>
      <c r="D229" s="82"/>
      <c r="E229" s="92"/>
      <c r="F229" s="92"/>
      <c r="G229" s="84"/>
    </row>
    <row r="230" spans="2:7" s="80" customFormat="1" ht="60.75" hidden="1" customHeight="1" x14ac:dyDescent="0.3">
      <c r="B230" s="81" t="s">
        <v>524</v>
      </c>
      <c r="C230" s="82"/>
      <c r="D230" s="82"/>
      <c r="E230" s="92"/>
      <c r="F230" s="92"/>
      <c r="G230" s="84"/>
    </row>
    <row r="231" spans="2:7" s="80" customFormat="1" ht="38.25" hidden="1" customHeight="1" x14ac:dyDescent="0.3">
      <c r="B231" s="81" t="s">
        <v>525</v>
      </c>
      <c r="C231" s="82"/>
      <c r="D231" s="82"/>
      <c r="E231" s="92"/>
      <c r="F231" s="92"/>
      <c r="G231" s="84"/>
    </row>
    <row r="232" spans="2:7" s="80" customFormat="1" ht="57" hidden="1" customHeight="1" x14ac:dyDescent="0.3">
      <c r="B232" s="81" t="s">
        <v>526</v>
      </c>
      <c r="C232" s="82"/>
      <c r="D232" s="82"/>
      <c r="E232" s="92"/>
      <c r="F232" s="92"/>
      <c r="G232" s="84"/>
    </row>
    <row r="233" spans="2:7" s="80" customFormat="1" ht="24.75" hidden="1" customHeight="1" x14ac:dyDescent="0.3">
      <c r="B233" s="81" t="s">
        <v>527</v>
      </c>
      <c r="C233" s="82"/>
      <c r="D233" s="82"/>
      <c r="E233" s="82"/>
      <c r="F233" s="92"/>
      <c r="G233" s="82"/>
    </row>
    <row r="234" spans="2:7" s="80" customFormat="1" ht="24.75" hidden="1" customHeight="1" x14ac:dyDescent="0.3">
      <c r="B234" s="81"/>
      <c r="C234" s="82"/>
      <c r="D234" s="82"/>
      <c r="E234" s="92"/>
      <c r="F234" s="92"/>
      <c r="G234" s="84"/>
    </row>
    <row r="235" spans="2:7" s="80" customFormat="1" ht="24.75" hidden="1" customHeight="1" x14ac:dyDescent="0.3">
      <c r="B235" s="81" t="s">
        <v>528</v>
      </c>
      <c r="C235" s="82">
        <v>2068765.9</v>
      </c>
      <c r="D235" s="82"/>
      <c r="E235" s="92"/>
      <c r="F235" s="92"/>
      <c r="G235" s="84"/>
    </row>
    <row r="236" spans="2:7" s="80" customFormat="1" ht="21" hidden="1" customHeight="1" x14ac:dyDescent="0.3">
      <c r="B236" s="81" t="s">
        <v>529</v>
      </c>
      <c r="C236" s="82"/>
      <c r="D236" s="82"/>
      <c r="E236" s="82"/>
      <c r="F236" s="82"/>
      <c r="G236" s="84"/>
    </row>
    <row r="237" spans="2:7" s="80" customFormat="1" ht="44.25" hidden="1" customHeight="1" x14ac:dyDescent="0.3">
      <c r="B237" s="81" t="s">
        <v>402</v>
      </c>
      <c r="C237" s="82"/>
      <c r="D237" s="82"/>
      <c r="E237" s="82"/>
      <c r="F237" s="82"/>
      <c r="G237" s="84"/>
    </row>
    <row r="238" spans="2:7" s="80" customFormat="1" ht="77.25" hidden="1" customHeight="1" x14ac:dyDescent="0.3">
      <c r="B238" s="81" t="s">
        <v>471</v>
      </c>
      <c r="C238" s="82">
        <v>1236526.1000000001</v>
      </c>
      <c r="D238" s="82"/>
      <c r="E238" s="82"/>
      <c r="F238" s="82"/>
      <c r="G238" s="84"/>
    </row>
    <row r="239" spans="2:7" s="80" customFormat="1" ht="97.5" hidden="1" customHeight="1" x14ac:dyDescent="0.3">
      <c r="B239" s="81" t="s">
        <v>472</v>
      </c>
      <c r="C239" s="82">
        <v>1422621.8</v>
      </c>
      <c r="D239" s="82"/>
      <c r="E239" s="82"/>
      <c r="F239" s="82"/>
      <c r="G239" s="84"/>
    </row>
    <row r="240" spans="2:7" s="80" customFormat="1" ht="80.25" hidden="1" customHeight="1" x14ac:dyDescent="0.3">
      <c r="B240" s="81" t="s">
        <v>473</v>
      </c>
      <c r="C240" s="82">
        <v>181212.2</v>
      </c>
      <c r="D240" s="82"/>
      <c r="E240" s="82"/>
      <c r="F240" s="82"/>
      <c r="G240" s="82"/>
    </row>
    <row r="241" spans="2:7" s="88" customFormat="1" ht="44.25" hidden="1" customHeight="1" x14ac:dyDescent="0.3">
      <c r="B241" s="89" t="s">
        <v>530</v>
      </c>
      <c r="C241" s="90"/>
      <c r="D241" s="90"/>
      <c r="E241" s="90"/>
      <c r="F241" s="90"/>
      <c r="G241" s="91"/>
    </row>
    <row r="242" spans="2:7" s="88" customFormat="1" ht="23.25" hidden="1" customHeight="1" x14ac:dyDescent="0.3">
      <c r="B242" s="89"/>
      <c r="C242" s="90"/>
      <c r="D242" s="90"/>
      <c r="E242" s="85"/>
      <c r="F242" s="85"/>
      <c r="G242" s="91"/>
    </row>
    <row r="243" spans="2:7" s="88" customFormat="1" ht="20.25" hidden="1" customHeight="1" x14ac:dyDescent="0.3">
      <c r="B243" s="89" t="s">
        <v>531</v>
      </c>
      <c r="C243" s="90"/>
      <c r="D243" s="90"/>
      <c r="E243" s="85"/>
      <c r="F243" s="85"/>
      <c r="G243" s="91"/>
    </row>
    <row r="244" spans="2:7" s="80" customFormat="1" ht="27" hidden="1" customHeight="1" x14ac:dyDescent="0.3">
      <c r="B244" s="81" t="s">
        <v>403</v>
      </c>
      <c r="C244" s="82">
        <v>2652</v>
      </c>
      <c r="D244" s="82"/>
      <c r="E244" s="82"/>
      <c r="F244" s="82"/>
      <c r="G244" s="82"/>
    </row>
    <row r="245" spans="2:7" s="88" customFormat="1" ht="57" hidden="1" customHeight="1" x14ac:dyDescent="0.3">
      <c r="B245" s="89" t="s">
        <v>532</v>
      </c>
      <c r="C245" s="90"/>
      <c r="D245" s="90"/>
      <c r="E245" s="85"/>
      <c r="F245" s="85"/>
      <c r="G245" s="91"/>
    </row>
    <row r="246" spans="2:7" s="35" customFormat="1" ht="86.25" hidden="1" customHeight="1" x14ac:dyDescent="0.3">
      <c r="B246" s="89" t="s">
        <v>533</v>
      </c>
      <c r="C246" s="74"/>
      <c r="D246" s="74"/>
      <c r="E246" s="85"/>
      <c r="F246" s="85"/>
      <c r="G246" s="86"/>
    </row>
    <row r="247" spans="2:7" s="35" customFormat="1" ht="30.75" hidden="1" customHeight="1" x14ac:dyDescent="0.3">
      <c r="B247" s="73" t="s">
        <v>534</v>
      </c>
      <c r="C247" s="74"/>
      <c r="D247" s="74"/>
      <c r="E247" s="85"/>
      <c r="F247" s="85"/>
      <c r="G247" s="86"/>
    </row>
    <row r="248" spans="2:7" s="35" customFormat="1" ht="134.25" hidden="1" customHeight="1" x14ac:dyDescent="0.3">
      <c r="B248" s="73" t="s">
        <v>535</v>
      </c>
      <c r="C248" s="93"/>
      <c r="D248" s="93"/>
      <c r="E248" s="85"/>
      <c r="F248" s="85"/>
      <c r="G248" s="86"/>
    </row>
    <row r="249" spans="2:7" s="35" customFormat="1" ht="77.25" hidden="1" customHeight="1" x14ac:dyDescent="0.3">
      <c r="B249" s="73" t="s">
        <v>536</v>
      </c>
      <c r="C249" s="93"/>
      <c r="D249" s="93"/>
      <c r="E249" s="85"/>
      <c r="F249" s="85"/>
      <c r="G249" s="86"/>
    </row>
    <row r="250" spans="2:7" s="35" customFormat="1" ht="112.5" hidden="1" customHeight="1" x14ac:dyDescent="0.3">
      <c r="B250" s="73" t="s">
        <v>537</v>
      </c>
      <c r="C250" s="74"/>
      <c r="D250" s="74"/>
      <c r="E250" s="85"/>
      <c r="F250" s="85"/>
      <c r="G250" s="86"/>
    </row>
    <row r="251" spans="2:7" s="35" customFormat="1" ht="98.25" hidden="1" customHeight="1" x14ac:dyDescent="0.3">
      <c r="B251" s="73" t="s">
        <v>538</v>
      </c>
      <c r="C251" s="74"/>
      <c r="D251" s="74"/>
      <c r="E251" s="85"/>
      <c r="F251" s="85"/>
      <c r="G251" s="86"/>
    </row>
    <row r="252" spans="2:7" s="35" customFormat="1" ht="78" hidden="1" customHeight="1" x14ac:dyDescent="0.3">
      <c r="B252" s="73" t="s">
        <v>539</v>
      </c>
      <c r="C252" s="74"/>
      <c r="D252" s="74"/>
      <c r="E252" s="85"/>
      <c r="F252" s="85"/>
      <c r="G252" s="86"/>
    </row>
    <row r="253" spans="2:7" s="35" customFormat="1" ht="78" hidden="1" customHeight="1" x14ac:dyDescent="0.3">
      <c r="B253" s="73" t="s">
        <v>540</v>
      </c>
      <c r="C253" s="74"/>
      <c r="D253" s="74"/>
      <c r="E253" s="85"/>
      <c r="F253" s="85"/>
      <c r="G253" s="86"/>
    </row>
    <row r="254" spans="2:7" s="35" customFormat="1" ht="123.75" hidden="1" customHeight="1" x14ac:dyDescent="0.3">
      <c r="B254" s="73" t="s">
        <v>541</v>
      </c>
      <c r="C254" s="74"/>
      <c r="D254" s="74"/>
      <c r="E254" s="85"/>
      <c r="F254" s="85"/>
      <c r="G254" s="86"/>
    </row>
    <row r="255" spans="2:7" s="35" customFormat="1" ht="98.25" hidden="1" customHeight="1" x14ac:dyDescent="0.3">
      <c r="B255" s="73" t="s">
        <v>536</v>
      </c>
      <c r="C255" s="74"/>
      <c r="D255" s="74"/>
      <c r="E255" s="74"/>
      <c r="F255" s="74"/>
      <c r="G255" s="86"/>
    </row>
    <row r="256" spans="2:7" s="35" customFormat="1" ht="78" hidden="1" customHeight="1" x14ac:dyDescent="0.3">
      <c r="B256" s="73" t="s">
        <v>542</v>
      </c>
      <c r="C256" s="86"/>
      <c r="D256" s="86"/>
      <c r="E256" s="86"/>
      <c r="F256" s="86"/>
      <c r="G256" s="86"/>
    </row>
    <row r="257" spans="1:7" s="77" customFormat="1" ht="74.25" hidden="1" customHeight="1" x14ac:dyDescent="0.3">
      <c r="A257" s="77">
        <v>21</v>
      </c>
      <c r="B257" s="78" t="s">
        <v>474</v>
      </c>
      <c r="C257" s="94">
        <v>4545.6448399999999</v>
      </c>
      <c r="D257" s="94"/>
      <c r="E257" s="94"/>
      <c r="F257" s="94"/>
      <c r="G257" s="94"/>
    </row>
    <row r="258" spans="1:7" s="35" customFormat="1" ht="100.5" hidden="1" customHeight="1" x14ac:dyDescent="0.3">
      <c r="A258" s="35">
        <v>18</v>
      </c>
      <c r="B258" s="73" t="s">
        <v>475</v>
      </c>
      <c r="C258" s="76">
        <v>35000.015319999999</v>
      </c>
      <c r="D258" s="76"/>
      <c r="E258" s="76"/>
      <c r="F258" s="76"/>
      <c r="G258" s="86"/>
    </row>
    <row r="259" spans="1:7" s="35" customFormat="1" ht="58.5" hidden="1" customHeight="1" x14ac:dyDescent="0.3">
      <c r="B259" s="73" t="s">
        <v>543</v>
      </c>
      <c r="C259" s="86"/>
      <c r="D259" s="86"/>
      <c r="E259" s="86"/>
      <c r="F259" s="86"/>
      <c r="G259" s="86"/>
    </row>
    <row r="260" spans="1:7" s="77" customFormat="1" ht="98.25" hidden="1" customHeight="1" x14ac:dyDescent="0.3">
      <c r="A260" s="77">
        <v>35</v>
      </c>
      <c r="B260" s="78" t="s">
        <v>476</v>
      </c>
      <c r="C260" s="79">
        <v>3082.5</v>
      </c>
      <c r="D260" s="79"/>
      <c r="E260" s="92"/>
      <c r="F260" s="92"/>
      <c r="G260" s="95"/>
    </row>
    <row r="261" spans="1:7" s="35" customFormat="1" ht="93" hidden="1" customHeight="1" x14ac:dyDescent="0.3">
      <c r="A261" s="35">
        <v>36</v>
      </c>
      <c r="B261" s="73" t="s">
        <v>477</v>
      </c>
      <c r="C261" s="74">
        <v>540.5</v>
      </c>
      <c r="D261" s="74"/>
      <c r="E261" s="74"/>
      <c r="F261" s="74"/>
      <c r="G261" s="74"/>
    </row>
    <row r="262" spans="1:7" s="35" customFormat="1" ht="100.5" hidden="1" customHeight="1" x14ac:dyDescent="0.3">
      <c r="A262" s="35">
        <v>34</v>
      </c>
      <c r="B262" s="73" t="s">
        <v>478</v>
      </c>
      <c r="C262" s="74">
        <v>4500</v>
      </c>
      <c r="D262" s="74"/>
      <c r="E262" s="74"/>
      <c r="F262" s="74"/>
      <c r="G262" s="74"/>
    </row>
    <row r="263" spans="1:7" s="35" customFormat="1" ht="78.75" hidden="1" customHeight="1" x14ac:dyDescent="0.3">
      <c r="A263" s="35">
        <v>33</v>
      </c>
      <c r="B263" s="73" t="s">
        <v>479</v>
      </c>
      <c r="C263" s="74">
        <v>41111.699999999997</v>
      </c>
      <c r="D263" s="74"/>
      <c r="E263" s="74"/>
      <c r="F263" s="74"/>
      <c r="G263" s="74"/>
    </row>
    <row r="264" spans="1:7" s="35" customFormat="1" ht="118.5" hidden="1" customHeight="1" x14ac:dyDescent="0.3">
      <c r="B264" s="73" t="s">
        <v>544</v>
      </c>
      <c r="C264" s="74"/>
      <c r="D264" s="74"/>
      <c r="E264" s="74"/>
      <c r="F264" s="74"/>
      <c r="G264" s="86"/>
    </row>
    <row r="265" spans="1:7" s="35" customFormat="1" ht="59.25" hidden="1" customHeight="1" x14ac:dyDescent="0.3">
      <c r="B265" s="73" t="s">
        <v>545</v>
      </c>
      <c r="C265" s="86"/>
      <c r="D265" s="86"/>
      <c r="E265" s="86"/>
      <c r="F265" s="86"/>
      <c r="G265" s="86"/>
    </row>
    <row r="266" spans="1:7" s="35" customFormat="1" ht="59.25" hidden="1" customHeight="1" x14ac:dyDescent="0.3">
      <c r="A266" s="35">
        <v>15</v>
      </c>
      <c r="B266" s="73" t="s">
        <v>480</v>
      </c>
      <c r="C266" s="75">
        <v>7402</v>
      </c>
      <c r="D266" s="75"/>
      <c r="E266" s="74"/>
      <c r="F266" s="74"/>
      <c r="G266" s="74"/>
    </row>
    <row r="267" spans="1:7" s="35" customFormat="1" ht="73.5" hidden="1" customHeight="1" x14ac:dyDescent="0.3">
      <c r="B267" s="73" t="s">
        <v>546</v>
      </c>
      <c r="C267" s="86"/>
      <c r="D267" s="86"/>
      <c r="E267" s="86"/>
      <c r="F267" s="86"/>
      <c r="G267" s="86"/>
    </row>
    <row r="268" spans="1:7" s="35" customFormat="1" ht="73.5" hidden="1" customHeight="1" x14ac:dyDescent="0.3">
      <c r="A268" s="35">
        <v>12</v>
      </c>
      <c r="B268" s="73" t="s">
        <v>481</v>
      </c>
      <c r="C268" s="74">
        <v>2000</v>
      </c>
      <c r="D268" s="74"/>
      <c r="E268" s="74"/>
      <c r="F268" s="74"/>
      <c r="G268" s="74"/>
    </row>
    <row r="269" spans="1:7" s="35" customFormat="1" ht="66.75" hidden="1" customHeight="1" x14ac:dyDescent="0.3">
      <c r="B269" s="73" t="s">
        <v>547</v>
      </c>
      <c r="C269" s="74"/>
      <c r="D269" s="74"/>
      <c r="E269" s="85"/>
      <c r="F269" s="85"/>
      <c r="G269" s="86"/>
    </row>
    <row r="270" spans="1:7" s="35" customFormat="1" ht="135" hidden="1" customHeight="1" x14ac:dyDescent="0.3">
      <c r="B270" s="73" t="s">
        <v>548</v>
      </c>
      <c r="C270" s="74"/>
      <c r="D270" s="74"/>
      <c r="E270" s="74"/>
      <c r="F270" s="74"/>
      <c r="G270" s="86"/>
    </row>
    <row r="271" spans="1:7" s="35" customFormat="1" ht="96" hidden="1" customHeight="1" x14ac:dyDescent="0.3">
      <c r="B271" s="73" t="s">
        <v>549</v>
      </c>
      <c r="C271" s="74"/>
      <c r="D271" s="74"/>
      <c r="E271" s="85"/>
      <c r="F271" s="85"/>
      <c r="G271" s="86"/>
    </row>
    <row r="272" spans="1:7" s="35" customFormat="1" ht="61.5" hidden="1" customHeight="1" x14ac:dyDescent="0.3">
      <c r="B272" s="73" t="s">
        <v>550</v>
      </c>
      <c r="C272" s="74"/>
      <c r="D272" s="74"/>
      <c r="E272" s="74"/>
      <c r="F272" s="74"/>
      <c r="G272" s="86"/>
    </row>
    <row r="273" spans="1:7" s="88" customFormat="1" ht="66.75" hidden="1" customHeight="1" x14ac:dyDescent="0.3">
      <c r="A273" s="88">
        <v>3</v>
      </c>
      <c r="B273" s="73" t="s">
        <v>482</v>
      </c>
      <c r="C273" s="87">
        <f t="shared" ref="C273" si="0">C275+C276+C277+C278</f>
        <v>105903.2</v>
      </c>
      <c r="D273" s="87"/>
      <c r="E273" s="87"/>
      <c r="F273" s="87"/>
      <c r="G273" s="91"/>
    </row>
    <row r="274" spans="1:7" s="88" customFormat="1" ht="25.5" hidden="1" customHeight="1" x14ac:dyDescent="0.3">
      <c r="B274" s="89" t="s">
        <v>38</v>
      </c>
      <c r="C274" s="90"/>
      <c r="D274" s="90"/>
      <c r="E274" s="96"/>
      <c r="F274" s="96"/>
      <c r="G274" s="91"/>
    </row>
    <row r="275" spans="1:7" s="88" customFormat="1" ht="25.5" hidden="1" customHeight="1" x14ac:dyDescent="0.3">
      <c r="B275" s="89" t="s">
        <v>551</v>
      </c>
      <c r="C275" s="90"/>
      <c r="D275" s="90"/>
      <c r="E275" s="97"/>
      <c r="F275" s="97"/>
      <c r="G275" s="91"/>
    </row>
    <row r="276" spans="1:7" s="88" customFormat="1" ht="25.5" hidden="1" customHeight="1" x14ac:dyDescent="0.3">
      <c r="B276" s="89" t="s">
        <v>552</v>
      </c>
      <c r="C276" s="90"/>
      <c r="D276" s="90"/>
      <c r="E276" s="90"/>
      <c r="F276" s="90"/>
      <c r="G276" s="91"/>
    </row>
    <row r="277" spans="1:7" s="88" customFormat="1" ht="27" hidden="1" customHeight="1" x14ac:dyDescent="0.3">
      <c r="B277" s="89" t="s">
        <v>483</v>
      </c>
      <c r="C277" s="90">
        <v>97240</v>
      </c>
      <c r="D277" s="90"/>
      <c r="E277" s="90"/>
      <c r="F277" s="90"/>
      <c r="G277" s="91"/>
    </row>
    <row r="278" spans="1:7" s="35" customFormat="1" ht="38.25" hidden="1" customHeight="1" x14ac:dyDescent="0.3">
      <c r="B278" s="89" t="s">
        <v>484</v>
      </c>
      <c r="C278" s="90">
        <v>8663.2000000000007</v>
      </c>
      <c r="D278" s="90"/>
      <c r="E278" s="74"/>
      <c r="F278" s="74"/>
      <c r="G278" s="86"/>
    </row>
    <row r="279" spans="1:7" s="35" customFormat="1" ht="75" hidden="1" customHeight="1" x14ac:dyDescent="0.3">
      <c r="A279" s="35">
        <v>60</v>
      </c>
      <c r="B279" s="73" t="s">
        <v>485</v>
      </c>
      <c r="C279" s="74">
        <v>11960</v>
      </c>
      <c r="D279" s="74"/>
      <c r="E279" s="86"/>
      <c r="F279" s="86"/>
      <c r="G279" s="86"/>
    </row>
    <row r="280" spans="1:7" s="35" customFormat="1" ht="76.5" hidden="1" customHeight="1" x14ac:dyDescent="0.3">
      <c r="A280" s="35">
        <v>56</v>
      </c>
      <c r="B280" s="73" t="s">
        <v>486</v>
      </c>
      <c r="C280" s="74">
        <v>113923</v>
      </c>
      <c r="D280" s="74"/>
      <c r="E280" s="74"/>
      <c r="F280" s="74"/>
      <c r="G280" s="86"/>
    </row>
    <row r="281" spans="1:7" s="35" customFormat="1" ht="96" hidden="1" customHeight="1" x14ac:dyDescent="0.3">
      <c r="A281" s="35">
        <v>54</v>
      </c>
      <c r="B281" s="73" t="s">
        <v>487</v>
      </c>
      <c r="C281" s="74">
        <v>125508.7</v>
      </c>
      <c r="D281" s="74"/>
      <c r="E281" s="74"/>
      <c r="F281" s="74"/>
      <c r="G281" s="86"/>
    </row>
    <row r="282" spans="1:7" s="35" customFormat="1" ht="77.25" hidden="1" customHeight="1" x14ac:dyDescent="0.3">
      <c r="A282" s="35">
        <v>52</v>
      </c>
      <c r="B282" s="73" t="s">
        <v>553</v>
      </c>
      <c r="C282" s="74"/>
      <c r="D282" s="74"/>
      <c r="E282" s="74"/>
      <c r="F282" s="74"/>
      <c r="G282" s="74"/>
    </row>
    <row r="283" spans="1:7" s="35" customFormat="1" ht="75" hidden="1" customHeight="1" x14ac:dyDescent="0.3">
      <c r="A283" s="35">
        <v>50</v>
      </c>
      <c r="B283" s="73" t="s">
        <v>554</v>
      </c>
      <c r="C283" s="74"/>
      <c r="D283" s="74"/>
      <c r="E283" s="74"/>
      <c r="F283" s="74"/>
      <c r="G283" s="74"/>
    </row>
    <row r="284" spans="1:7" s="35" customFormat="1" ht="96.75" hidden="1" customHeight="1" x14ac:dyDescent="0.3">
      <c r="A284" s="35">
        <v>25</v>
      </c>
      <c r="B284" s="73" t="s">
        <v>488</v>
      </c>
      <c r="C284" s="74">
        <v>470.2</v>
      </c>
      <c r="D284" s="74"/>
      <c r="E284" s="74"/>
      <c r="F284" s="74"/>
      <c r="G284" s="86"/>
    </row>
    <row r="285" spans="1:7" s="35" customFormat="1" ht="148.5" hidden="1" customHeight="1" x14ac:dyDescent="0.3">
      <c r="A285" s="35">
        <v>14</v>
      </c>
      <c r="B285" s="73" t="s">
        <v>489</v>
      </c>
      <c r="C285" s="74">
        <v>2000</v>
      </c>
      <c r="D285" s="74"/>
      <c r="E285" s="74"/>
      <c r="F285" s="74"/>
      <c r="G285" s="74"/>
    </row>
    <row r="286" spans="1:7" s="98" customFormat="1" ht="65.25" hidden="1" customHeight="1" x14ac:dyDescent="0.3">
      <c r="A286" s="98">
        <v>41</v>
      </c>
      <c r="B286" s="99" t="s">
        <v>555</v>
      </c>
      <c r="C286" s="100"/>
      <c r="D286" s="100"/>
      <c r="E286" s="100"/>
      <c r="F286" s="100"/>
      <c r="G286" s="100"/>
    </row>
    <row r="287" spans="1:7" ht="30" customHeight="1" x14ac:dyDescent="0.25">
      <c r="A287" s="21" t="s">
        <v>56</v>
      </c>
      <c r="B287" s="14" t="s">
        <v>39</v>
      </c>
      <c r="C287" s="16">
        <f>C288+C289+C290+C291+C292+C293+C294</f>
        <v>9253774.5999999996</v>
      </c>
    </row>
    <row r="288" spans="1:7" s="35" customFormat="1" ht="132" hidden="1" customHeight="1" x14ac:dyDescent="0.3">
      <c r="B288" s="3" t="s">
        <v>490</v>
      </c>
      <c r="C288" s="36">
        <v>5519588.7000000002</v>
      </c>
    </row>
    <row r="289" spans="1:7" s="35" customFormat="1" ht="96" hidden="1" customHeight="1" x14ac:dyDescent="0.3">
      <c r="B289" s="3" t="s">
        <v>491</v>
      </c>
      <c r="C289" s="36">
        <v>3474706.9</v>
      </c>
    </row>
    <row r="290" spans="1:7" s="35" customFormat="1" ht="115.5" hidden="1" customHeight="1" x14ac:dyDescent="0.3">
      <c r="B290" s="3" t="s">
        <v>492</v>
      </c>
      <c r="C290" s="36">
        <v>31871</v>
      </c>
    </row>
    <row r="291" spans="1:7" s="35" customFormat="1" ht="97.5" hidden="1" customHeight="1" x14ac:dyDescent="0.3">
      <c r="B291" s="3" t="s">
        <v>493</v>
      </c>
      <c r="C291" s="36">
        <v>205176.4</v>
      </c>
    </row>
    <row r="292" spans="1:7" s="35" customFormat="1" ht="78" hidden="1" customHeight="1" x14ac:dyDescent="0.3">
      <c r="B292" s="3" t="s">
        <v>494</v>
      </c>
      <c r="C292" s="36">
        <v>2875</v>
      </c>
    </row>
    <row r="293" spans="1:7" s="35" customFormat="1" ht="113.25" hidden="1" customHeight="1" x14ac:dyDescent="0.3">
      <c r="B293" s="3" t="s">
        <v>495</v>
      </c>
      <c r="C293" s="36">
        <v>5111</v>
      </c>
    </row>
    <row r="294" spans="1:7" s="35" customFormat="1" ht="60.75" hidden="1" customHeight="1" x14ac:dyDescent="0.3">
      <c r="B294" s="3" t="s">
        <v>396</v>
      </c>
      <c r="C294" s="36">
        <v>14445.6</v>
      </c>
    </row>
    <row r="295" spans="1:7" ht="24" customHeight="1" x14ac:dyDescent="0.25">
      <c r="A295" s="21" t="s">
        <v>58</v>
      </c>
      <c r="B295" s="14" t="s">
        <v>57</v>
      </c>
      <c r="C295" s="106">
        <f>C296+C297+C298+C301+C299+C300+16803.743</f>
        <v>935468.04299999995</v>
      </c>
    </row>
    <row r="296" spans="1:7" s="35" customFormat="1" ht="73.5" hidden="1" customHeight="1" x14ac:dyDescent="0.3">
      <c r="B296" s="3" t="s">
        <v>496</v>
      </c>
      <c r="C296" s="36">
        <v>326072.59999999998</v>
      </c>
    </row>
    <row r="297" spans="1:7" s="35" customFormat="1" ht="108.75" hidden="1" customHeight="1" x14ac:dyDescent="0.3">
      <c r="B297" s="3" t="s">
        <v>497</v>
      </c>
      <c r="C297" s="36">
        <v>2750</v>
      </c>
    </row>
    <row r="298" spans="1:7" s="35" customFormat="1" ht="113.25" hidden="1" customHeight="1" x14ac:dyDescent="0.3">
      <c r="B298" s="3" t="s">
        <v>498</v>
      </c>
      <c r="C298" s="36">
        <v>13100</v>
      </c>
    </row>
    <row r="299" spans="1:7" s="98" customFormat="1" ht="97.5" hidden="1" customHeight="1" x14ac:dyDescent="0.3">
      <c r="A299" s="98">
        <v>76</v>
      </c>
      <c r="B299" s="99" t="s">
        <v>556</v>
      </c>
      <c r="C299" s="100">
        <v>53506</v>
      </c>
      <c r="D299" s="100"/>
      <c r="E299" s="100"/>
      <c r="F299" s="100"/>
      <c r="G299" s="100"/>
    </row>
    <row r="300" spans="1:7" s="98" customFormat="1" ht="61.5" hidden="1" customHeight="1" x14ac:dyDescent="0.3">
      <c r="B300" s="99" t="s">
        <v>557</v>
      </c>
      <c r="C300" s="100">
        <v>317536.90000000002</v>
      </c>
      <c r="D300" s="100"/>
      <c r="E300" s="100"/>
      <c r="F300" s="100"/>
      <c r="G300" s="100"/>
    </row>
    <row r="301" spans="1:7" s="35" customFormat="1" ht="97.5" hidden="1" customHeight="1" x14ac:dyDescent="0.3">
      <c r="B301" s="3" t="s">
        <v>499</v>
      </c>
      <c r="C301" s="36">
        <v>205698.8</v>
      </c>
    </row>
    <row r="302" spans="1:7" ht="22.5" customHeight="1" x14ac:dyDescent="0.25">
      <c r="A302" s="21" t="s">
        <v>408</v>
      </c>
      <c r="B302" s="26" t="s">
        <v>407</v>
      </c>
      <c r="C302" s="22">
        <v>1307</v>
      </c>
    </row>
    <row r="303" spans="1:7" ht="11.25" customHeight="1" x14ac:dyDescent="0.25">
      <c r="A303" s="2"/>
      <c r="B303" s="3"/>
      <c r="C303" s="4"/>
    </row>
    <row r="304" spans="1:7" ht="30" customHeight="1" x14ac:dyDescent="0.25">
      <c r="A304" s="2"/>
      <c r="B304" s="1" t="s">
        <v>80</v>
      </c>
      <c r="C304" s="24">
        <f>C174+C12</f>
        <v>40914469.467830002</v>
      </c>
    </row>
    <row r="305" spans="1:6" ht="27" customHeight="1" x14ac:dyDescent="0.25">
      <c r="A305" s="37"/>
      <c r="B305" s="38" t="s">
        <v>51</v>
      </c>
      <c r="C305" s="34">
        <f>C304-C307</f>
        <v>-4874887</v>
      </c>
      <c r="E305" s="104"/>
      <c r="F305" s="102"/>
    </row>
    <row r="306" spans="1:6" ht="6" customHeight="1" x14ac:dyDescent="0.25">
      <c r="A306" s="39"/>
      <c r="B306" s="14"/>
    </row>
    <row r="307" spans="1:6" ht="28.5" customHeight="1" x14ac:dyDescent="0.25">
      <c r="A307" s="41"/>
      <c r="B307" s="14" t="s">
        <v>81</v>
      </c>
      <c r="C307" s="24">
        <f>C309+C322+C327+C334+C342+C348+C356+C360+C366+C372</f>
        <v>45789356.467830002</v>
      </c>
      <c r="F307" s="105"/>
    </row>
    <row r="308" spans="1:6" ht="3.75" customHeight="1" x14ac:dyDescent="0.25">
      <c r="A308" s="42"/>
      <c r="B308" s="3" t="s">
        <v>82</v>
      </c>
      <c r="C308" s="43"/>
    </row>
    <row r="309" spans="1:6" ht="21.75" customHeight="1" x14ac:dyDescent="0.25">
      <c r="A309" s="44" t="s">
        <v>127</v>
      </c>
      <c r="B309" s="14" t="s">
        <v>83</v>
      </c>
      <c r="C309" s="24">
        <f>C311+C312+C313+C314+C315+C316+C317+C310</f>
        <v>3113571.06886</v>
      </c>
    </row>
    <row r="310" spans="1:6" ht="45.75" customHeight="1" x14ac:dyDescent="0.25">
      <c r="A310" s="42" t="s">
        <v>25</v>
      </c>
      <c r="B310" s="3" t="s">
        <v>24</v>
      </c>
      <c r="C310" s="45">
        <v>7761</v>
      </c>
    </row>
    <row r="311" spans="1:6" ht="64.5" customHeight="1" x14ac:dyDescent="0.25">
      <c r="A311" s="42" t="s">
        <v>103</v>
      </c>
      <c r="B311" s="3" t="s">
        <v>248</v>
      </c>
      <c r="C311" s="23">
        <v>191216</v>
      </c>
    </row>
    <row r="312" spans="1:6" ht="62.25" customHeight="1" x14ac:dyDescent="0.25">
      <c r="A312" s="42" t="s">
        <v>104</v>
      </c>
      <c r="B312" s="3" t="s">
        <v>249</v>
      </c>
      <c r="C312" s="23">
        <v>2024607</v>
      </c>
    </row>
    <row r="313" spans="1:6" ht="31.5" hidden="1" customHeight="1" x14ac:dyDescent="0.25">
      <c r="A313" s="42" t="s">
        <v>298</v>
      </c>
      <c r="B313" s="3" t="s">
        <v>299</v>
      </c>
      <c r="C313" s="43"/>
    </row>
    <row r="314" spans="1:6" ht="43.5" customHeight="1" x14ac:dyDescent="0.25">
      <c r="A314" s="42" t="s">
        <v>105</v>
      </c>
      <c r="B314" s="3" t="s">
        <v>250</v>
      </c>
      <c r="C314" s="23">
        <v>88459</v>
      </c>
    </row>
    <row r="315" spans="1:6" ht="33" customHeight="1" x14ac:dyDescent="0.25">
      <c r="A315" s="42" t="s">
        <v>106</v>
      </c>
      <c r="B315" s="3" t="s">
        <v>84</v>
      </c>
      <c r="C315" s="43">
        <v>5523.8</v>
      </c>
    </row>
    <row r="316" spans="1:6" ht="30" customHeight="1" x14ac:dyDescent="0.25">
      <c r="A316" s="42" t="s">
        <v>296</v>
      </c>
      <c r="B316" s="3" t="s">
        <v>282</v>
      </c>
      <c r="C316" s="51">
        <v>26831.174050000001</v>
      </c>
    </row>
    <row r="317" spans="1:6" ht="23.25" customHeight="1" x14ac:dyDescent="0.25">
      <c r="A317" s="42" t="s">
        <v>297</v>
      </c>
      <c r="B317" s="3" t="s">
        <v>85</v>
      </c>
      <c r="C317" s="51">
        <v>769173.09481000004</v>
      </c>
    </row>
    <row r="318" spans="1:6" ht="10.5" customHeight="1" x14ac:dyDescent="0.25">
      <c r="A318" s="42"/>
      <c r="B318" s="3" t="s">
        <v>82</v>
      </c>
      <c r="C318" s="43"/>
    </row>
    <row r="319" spans="1:6" ht="21" hidden="1" customHeight="1" x14ac:dyDescent="0.25">
      <c r="A319" s="44" t="s">
        <v>216</v>
      </c>
      <c r="B319" s="46" t="s">
        <v>217</v>
      </c>
      <c r="C319" s="23">
        <f>C320</f>
        <v>0</v>
      </c>
    </row>
    <row r="320" spans="1:6" ht="21" hidden="1" customHeight="1" x14ac:dyDescent="0.25">
      <c r="A320" s="42" t="s">
        <v>241</v>
      </c>
      <c r="B320" s="47" t="s">
        <v>218</v>
      </c>
      <c r="C320" s="23"/>
    </row>
    <row r="321" spans="1:3" ht="10.5" hidden="1" customHeight="1" x14ac:dyDescent="0.25">
      <c r="A321" s="42"/>
      <c r="B321" s="3"/>
      <c r="C321" s="43"/>
    </row>
    <row r="322" spans="1:3" ht="46.5" customHeight="1" x14ac:dyDescent="0.25">
      <c r="A322" s="44" t="s">
        <v>126</v>
      </c>
      <c r="B322" s="14" t="s">
        <v>86</v>
      </c>
      <c r="C322" s="109">
        <f>SUM(C323:C325)</f>
        <v>663473.973</v>
      </c>
    </row>
    <row r="323" spans="1:3" hidden="1" x14ac:dyDescent="0.25">
      <c r="A323" s="42" t="s">
        <v>107</v>
      </c>
      <c r="B323" s="3" t="s">
        <v>87</v>
      </c>
      <c r="C323" s="52"/>
    </row>
    <row r="324" spans="1:3" ht="38.25" customHeight="1" x14ac:dyDescent="0.25">
      <c r="A324" s="42" t="s">
        <v>410</v>
      </c>
      <c r="B324" s="3" t="s">
        <v>409</v>
      </c>
      <c r="C324" s="107">
        <v>608007.37300000002</v>
      </c>
    </row>
    <row r="325" spans="1:3" ht="37.5" customHeight="1" x14ac:dyDescent="0.25">
      <c r="A325" s="42" t="s">
        <v>242</v>
      </c>
      <c r="B325" s="3" t="s">
        <v>190</v>
      </c>
      <c r="C325" s="43">
        <v>55466.6</v>
      </c>
    </row>
    <row r="326" spans="1:3" ht="12" customHeight="1" x14ac:dyDescent="0.25">
      <c r="A326" s="42"/>
      <c r="B326" s="3" t="s">
        <v>82</v>
      </c>
      <c r="C326" s="23"/>
    </row>
    <row r="327" spans="1:3" ht="30.75" customHeight="1" x14ac:dyDescent="0.25">
      <c r="A327" s="44" t="s">
        <v>125</v>
      </c>
      <c r="B327" s="14" t="s">
        <v>88</v>
      </c>
      <c r="C327" s="101">
        <f>SUM(C328:C331)</f>
        <v>10240193.933800001</v>
      </c>
    </row>
    <row r="328" spans="1:3" ht="30.75" customHeight="1" x14ac:dyDescent="0.25">
      <c r="A328" s="48" t="s">
        <v>36</v>
      </c>
      <c r="B328" s="49" t="s">
        <v>37</v>
      </c>
      <c r="C328" s="69">
        <v>14445.6</v>
      </c>
    </row>
    <row r="329" spans="1:3" ht="30.75" customHeight="1" x14ac:dyDescent="0.25">
      <c r="A329" s="42" t="s">
        <v>108</v>
      </c>
      <c r="B329" s="3" t="s">
        <v>191</v>
      </c>
      <c r="C329" s="43">
        <v>216083.8</v>
      </c>
    </row>
    <row r="330" spans="1:3" ht="27" customHeight="1" x14ac:dyDescent="0.25">
      <c r="A330" s="42" t="s">
        <v>109</v>
      </c>
      <c r="B330" s="3" t="s">
        <v>301</v>
      </c>
      <c r="C330" s="108">
        <v>7342275.1338</v>
      </c>
    </row>
    <row r="331" spans="1:3" ht="30.75" customHeight="1" x14ac:dyDescent="0.25">
      <c r="A331" s="42" t="s">
        <v>243</v>
      </c>
      <c r="B331" s="3" t="s">
        <v>89</v>
      </c>
      <c r="C331" s="43">
        <v>2667389.4</v>
      </c>
    </row>
    <row r="332" spans="1:3" ht="49.5" hidden="1" customHeight="1" x14ac:dyDescent="0.25">
      <c r="A332" s="42"/>
      <c r="B332" s="3" t="s">
        <v>82</v>
      </c>
      <c r="C332" s="23"/>
    </row>
    <row r="333" spans="1:3" ht="10.5" customHeight="1" x14ac:dyDescent="0.25">
      <c r="A333" s="42"/>
      <c r="B333" s="3"/>
      <c r="C333" s="23"/>
    </row>
    <row r="334" spans="1:3" ht="21" customHeight="1" x14ac:dyDescent="0.25">
      <c r="A334" s="44" t="s">
        <v>124</v>
      </c>
      <c r="B334" s="14" t="s">
        <v>90</v>
      </c>
      <c r="C334" s="24">
        <f>C335+C336+C340+C338+C339</f>
        <v>5301798.9774399996</v>
      </c>
    </row>
    <row r="335" spans="1:3" ht="29.25" customHeight="1" x14ac:dyDescent="0.25">
      <c r="A335" s="50" t="s">
        <v>110</v>
      </c>
      <c r="B335" s="3" t="s">
        <v>91</v>
      </c>
      <c r="C335" s="51">
        <v>1168715.6506099999</v>
      </c>
    </row>
    <row r="336" spans="1:3" ht="29.25" customHeight="1" x14ac:dyDescent="0.25">
      <c r="A336" s="50" t="s">
        <v>111</v>
      </c>
      <c r="B336" s="3" t="s">
        <v>92</v>
      </c>
      <c r="C336" s="51">
        <v>177168.07556999999</v>
      </c>
    </row>
    <row r="337" spans="1:3" ht="29.25" hidden="1" customHeight="1" x14ac:dyDescent="0.25">
      <c r="A337" s="50"/>
      <c r="B337" s="3"/>
      <c r="C337" s="52"/>
    </row>
    <row r="338" spans="1:3" ht="29.25" customHeight="1" x14ac:dyDescent="0.25">
      <c r="A338" s="50" t="s">
        <v>244</v>
      </c>
      <c r="B338" s="3" t="s">
        <v>251</v>
      </c>
      <c r="C338" s="51">
        <v>2217922.5674800002</v>
      </c>
    </row>
    <row r="339" spans="1:3" ht="39.75" customHeight="1" x14ac:dyDescent="0.25">
      <c r="A339" s="50" t="s">
        <v>22</v>
      </c>
      <c r="B339" s="3" t="s">
        <v>23</v>
      </c>
      <c r="C339" s="23">
        <v>10000</v>
      </c>
    </row>
    <row r="340" spans="1:3" ht="22.5" customHeight="1" x14ac:dyDescent="0.25">
      <c r="A340" s="50" t="s">
        <v>245</v>
      </c>
      <c r="B340" s="3" t="s">
        <v>93</v>
      </c>
      <c r="C340" s="51">
        <v>1727992.6837800001</v>
      </c>
    </row>
    <row r="341" spans="1:3" ht="10.5" customHeight="1" x14ac:dyDescent="0.25">
      <c r="A341" s="42"/>
      <c r="B341" s="3" t="s">
        <v>82</v>
      </c>
      <c r="C341" s="23"/>
    </row>
    <row r="342" spans="1:3" ht="21" customHeight="1" x14ac:dyDescent="0.25">
      <c r="A342" s="44" t="s">
        <v>123</v>
      </c>
      <c r="B342" s="14" t="s">
        <v>94</v>
      </c>
      <c r="C342" s="24">
        <f>C343+C344</f>
        <v>278174.92255999998</v>
      </c>
    </row>
    <row r="343" spans="1:3" ht="26.25" hidden="1" customHeight="1" x14ac:dyDescent="0.25">
      <c r="A343" s="42" t="s">
        <v>246</v>
      </c>
      <c r="B343" s="53" t="s">
        <v>252</v>
      </c>
      <c r="C343" s="51"/>
    </row>
    <row r="344" spans="1:3" ht="22.5" customHeight="1" x14ac:dyDescent="0.25">
      <c r="A344" s="42" t="s">
        <v>247</v>
      </c>
      <c r="B344" s="3" t="s">
        <v>95</v>
      </c>
      <c r="C344" s="51">
        <v>278174.92255999998</v>
      </c>
    </row>
    <row r="345" spans="1:3" ht="54" hidden="1" customHeight="1" x14ac:dyDescent="0.25">
      <c r="A345" s="42"/>
      <c r="B345" s="3" t="s">
        <v>82</v>
      </c>
      <c r="C345" s="23"/>
    </row>
    <row r="346" spans="1:3" ht="51.75" hidden="1" customHeight="1" x14ac:dyDescent="0.25">
      <c r="A346" s="42"/>
      <c r="B346" s="3"/>
      <c r="C346" s="23"/>
    </row>
    <row r="347" spans="1:3" ht="12.75" customHeight="1" x14ac:dyDescent="0.25">
      <c r="A347" s="42"/>
      <c r="B347" s="3"/>
      <c r="C347" s="23"/>
    </row>
    <row r="348" spans="1:3" ht="30" customHeight="1" x14ac:dyDescent="0.25">
      <c r="A348" s="44" t="s">
        <v>122</v>
      </c>
      <c r="B348" s="14" t="s">
        <v>96</v>
      </c>
      <c r="C348" s="24">
        <f>SUM(C349:C354)</f>
        <v>23424868.379319999</v>
      </c>
    </row>
    <row r="349" spans="1:3" ht="30" customHeight="1" x14ac:dyDescent="0.25">
      <c r="A349" s="42" t="s">
        <v>112</v>
      </c>
      <c r="B349" s="3" t="s">
        <v>97</v>
      </c>
      <c r="C349" s="51">
        <v>5964394.5520500001</v>
      </c>
    </row>
    <row r="350" spans="1:3" ht="30" customHeight="1" x14ac:dyDescent="0.25">
      <c r="A350" s="42" t="s">
        <v>113</v>
      </c>
      <c r="B350" s="3" t="s">
        <v>98</v>
      </c>
      <c r="C350" s="51">
        <v>7792783.7499500001</v>
      </c>
    </row>
    <row r="351" spans="1:3" ht="30" customHeight="1" x14ac:dyDescent="0.25">
      <c r="A351" s="42" t="s">
        <v>42</v>
      </c>
      <c r="B351" s="3" t="s">
        <v>43</v>
      </c>
      <c r="C351" s="51">
        <v>1912170.30764</v>
      </c>
    </row>
    <row r="352" spans="1:3" ht="30" customHeight="1" x14ac:dyDescent="0.25">
      <c r="A352" s="42" t="s">
        <v>70</v>
      </c>
      <c r="B352" s="3" t="s">
        <v>71</v>
      </c>
      <c r="C352" s="23">
        <v>336</v>
      </c>
    </row>
    <row r="353" spans="1:3" ht="30" customHeight="1" x14ac:dyDescent="0.25">
      <c r="A353" s="42" t="s">
        <v>114</v>
      </c>
      <c r="B353" s="3" t="s">
        <v>41</v>
      </c>
      <c r="C353" s="23">
        <v>2813</v>
      </c>
    </row>
    <row r="354" spans="1:3" ht="30" customHeight="1" x14ac:dyDescent="0.25">
      <c r="A354" s="42" t="s">
        <v>115</v>
      </c>
      <c r="B354" s="3" t="s">
        <v>99</v>
      </c>
      <c r="C354" s="51">
        <v>7752370.7696799999</v>
      </c>
    </row>
    <row r="355" spans="1:3" ht="12" customHeight="1" x14ac:dyDescent="0.25">
      <c r="A355" s="42"/>
      <c r="B355" s="3" t="s">
        <v>82</v>
      </c>
      <c r="C355" s="23"/>
    </row>
    <row r="356" spans="1:3" ht="29.25" customHeight="1" x14ac:dyDescent="0.25">
      <c r="A356" s="44" t="s">
        <v>116</v>
      </c>
      <c r="B356" s="14" t="s">
        <v>300</v>
      </c>
      <c r="C356" s="24">
        <f>SUM(C357:C358)</f>
        <v>887101.24878999998</v>
      </c>
    </row>
    <row r="357" spans="1:3" ht="29.25" customHeight="1" x14ac:dyDescent="0.25">
      <c r="A357" s="42" t="s">
        <v>117</v>
      </c>
      <c r="B357" s="3" t="s">
        <v>100</v>
      </c>
      <c r="C357" s="51">
        <v>513769.04878999997</v>
      </c>
    </row>
    <row r="358" spans="1:3" ht="29.25" customHeight="1" x14ac:dyDescent="0.25">
      <c r="A358" s="42" t="s">
        <v>294</v>
      </c>
      <c r="B358" s="3" t="s">
        <v>295</v>
      </c>
      <c r="C358" s="43">
        <v>373332.2</v>
      </c>
    </row>
    <row r="359" spans="1:3" ht="12" customHeight="1" x14ac:dyDescent="0.25">
      <c r="A359" s="42"/>
      <c r="B359" s="3" t="s">
        <v>82</v>
      </c>
      <c r="C359" s="23"/>
    </row>
    <row r="360" spans="1:3" ht="31.5" customHeight="1" x14ac:dyDescent="0.25">
      <c r="A360" s="44" t="s">
        <v>118</v>
      </c>
      <c r="B360" s="14" t="s">
        <v>101</v>
      </c>
      <c r="C360" s="24">
        <f>SUM(C361:C364)</f>
        <v>722181.96406000003</v>
      </c>
    </row>
    <row r="361" spans="1:3" ht="31.5" customHeight="1" x14ac:dyDescent="0.25">
      <c r="A361" s="42" t="s">
        <v>119</v>
      </c>
      <c r="B361" s="3" t="s">
        <v>102</v>
      </c>
      <c r="C361" s="23">
        <v>137083</v>
      </c>
    </row>
    <row r="362" spans="1:3" ht="31.5" customHeight="1" x14ac:dyDescent="0.25">
      <c r="A362" s="42" t="s">
        <v>120</v>
      </c>
      <c r="B362" s="54" t="s">
        <v>253</v>
      </c>
      <c r="C362" s="23">
        <v>313097</v>
      </c>
    </row>
    <row r="363" spans="1:3" ht="31.5" customHeight="1" x14ac:dyDescent="0.25">
      <c r="A363" s="42" t="s">
        <v>121</v>
      </c>
      <c r="B363" s="49" t="s">
        <v>254</v>
      </c>
      <c r="C363" s="51">
        <v>247034.86405999999</v>
      </c>
    </row>
    <row r="364" spans="1:3" ht="31.5" customHeight="1" x14ac:dyDescent="0.25">
      <c r="A364" s="42" t="s">
        <v>327</v>
      </c>
      <c r="B364" s="49" t="s">
        <v>326</v>
      </c>
      <c r="C364" s="43">
        <v>24967.1</v>
      </c>
    </row>
    <row r="365" spans="1:3" ht="12.75" customHeight="1" x14ac:dyDescent="0.25"/>
    <row r="366" spans="1:3" ht="30.75" customHeight="1" x14ac:dyDescent="0.25">
      <c r="A366" s="44" t="s">
        <v>290</v>
      </c>
      <c r="B366" s="14" t="s">
        <v>292</v>
      </c>
      <c r="C366" s="22">
        <f>C367+C370+C368+C369</f>
        <v>1147992</v>
      </c>
    </row>
    <row r="367" spans="1:3" ht="30.75" customHeight="1" x14ac:dyDescent="0.25">
      <c r="A367" s="42" t="s">
        <v>291</v>
      </c>
      <c r="B367" s="3" t="s">
        <v>293</v>
      </c>
      <c r="C367" s="43">
        <v>196386.6</v>
      </c>
    </row>
    <row r="368" spans="1:3" ht="30.75" customHeight="1" x14ac:dyDescent="0.25">
      <c r="A368" s="42" t="s">
        <v>500</v>
      </c>
      <c r="B368" s="3" t="s">
        <v>503</v>
      </c>
      <c r="C368" s="23">
        <v>57819</v>
      </c>
    </row>
    <row r="369" spans="1:3" ht="30.75" customHeight="1" x14ac:dyDescent="0.25">
      <c r="A369" s="42" t="s">
        <v>501</v>
      </c>
      <c r="B369" s="3" t="s">
        <v>502</v>
      </c>
      <c r="C369" s="43">
        <v>856484.6</v>
      </c>
    </row>
    <row r="370" spans="1:3" ht="27" customHeight="1" x14ac:dyDescent="0.25">
      <c r="A370" s="42" t="s">
        <v>59</v>
      </c>
      <c r="B370" s="49" t="s">
        <v>60</v>
      </c>
      <c r="C370" s="43">
        <v>37301.800000000003</v>
      </c>
    </row>
    <row r="371" spans="1:3" ht="12.75" customHeight="1" x14ac:dyDescent="0.25"/>
    <row r="372" spans="1:3" ht="40.5" customHeight="1" x14ac:dyDescent="0.25">
      <c r="A372" s="56" t="s">
        <v>284</v>
      </c>
      <c r="B372" s="26" t="s">
        <v>285</v>
      </c>
      <c r="C372" s="34">
        <f>C373</f>
        <v>10000</v>
      </c>
    </row>
    <row r="373" spans="1:3" ht="39.75" customHeight="1" x14ac:dyDescent="0.25">
      <c r="A373" s="42" t="s">
        <v>283</v>
      </c>
      <c r="B373" s="3" t="s">
        <v>72</v>
      </c>
      <c r="C373" s="23">
        <v>10000</v>
      </c>
    </row>
    <row r="374" spans="1:3" ht="28.5" customHeight="1" x14ac:dyDescent="0.25">
      <c r="A374" s="42"/>
      <c r="B374" s="3"/>
      <c r="C374" s="57" t="s">
        <v>558</v>
      </c>
    </row>
    <row r="375" spans="1:3" ht="44.25" hidden="1" customHeight="1" x14ac:dyDescent="0.25">
      <c r="A375" s="44" t="s">
        <v>286</v>
      </c>
      <c r="B375" s="15" t="s">
        <v>288</v>
      </c>
      <c r="C375" s="58"/>
    </row>
    <row r="376" spans="1:3" ht="31.5" hidden="1" x14ac:dyDescent="0.25">
      <c r="A376" s="42" t="s">
        <v>287</v>
      </c>
      <c r="B376" s="59" t="s">
        <v>289</v>
      </c>
      <c r="C376" s="60"/>
    </row>
    <row r="377" spans="1:3" ht="15" hidden="1" customHeight="1" x14ac:dyDescent="0.25">
      <c r="A377" s="42"/>
    </row>
    <row r="378" spans="1:3" hidden="1" x14ac:dyDescent="0.25">
      <c r="A378" s="44" t="s">
        <v>263</v>
      </c>
      <c r="B378" s="61" t="s">
        <v>265</v>
      </c>
      <c r="C378" s="62">
        <f>C379</f>
        <v>0</v>
      </c>
    </row>
    <row r="379" spans="1:3" hidden="1" x14ac:dyDescent="0.25">
      <c r="A379" s="42" t="s">
        <v>264</v>
      </c>
      <c r="B379" s="55" t="s">
        <v>266</v>
      </c>
      <c r="C379" s="63">
        <v>0</v>
      </c>
    </row>
    <row r="380" spans="1:3" ht="39" customHeight="1" x14ac:dyDescent="0.25">
      <c r="C380" s="64"/>
    </row>
    <row r="381" spans="1:3" ht="18.75" customHeight="1" x14ac:dyDescent="0.25">
      <c r="A381" s="112"/>
      <c r="B381" s="112"/>
    </row>
    <row r="382" spans="1:3" ht="20.25" customHeight="1" x14ac:dyDescent="0.25">
      <c r="A382" s="112" t="s">
        <v>404</v>
      </c>
      <c r="B382" s="112"/>
      <c r="C382" s="112"/>
    </row>
    <row r="383" spans="1:3" ht="21.75" customHeight="1" x14ac:dyDescent="0.25">
      <c r="A383" s="112" t="s">
        <v>566</v>
      </c>
      <c r="B383" s="112"/>
      <c r="C383" s="112"/>
    </row>
    <row r="384" spans="1:3" x14ac:dyDescent="0.25">
      <c r="A384" s="111"/>
      <c r="B384" s="111"/>
      <c r="C384" s="65"/>
    </row>
    <row r="385" spans="1:3" ht="25.5" customHeight="1" x14ac:dyDescent="0.25">
      <c r="A385" s="110" t="s">
        <v>565</v>
      </c>
      <c r="B385" s="110"/>
      <c r="C385" s="110"/>
    </row>
    <row r="396" spans="1:3" x14ac:dyDescent="0.25">
      <c r="B396" s="3"/>
    </row>
  </sheetData>
  <mergeCells count="14">
    <mergeCell ref="B1:C1"/>
    <mergeCell ref="B2:C2"/>
    <mergeCell ref="B3:C3"/>
    <mergeCell ref="B4:C4"/>
    <mergeCell ref="B9:B11"/>
    <mergeCell ref="A5:C5"/>
    <mergeCell ref="A7:C7"/>
    <mergeCell ref="A9:A11"/>
    <mergeCell ref="A385:C385"/>
    <mergeCell ref="A384:B384"/>
    <mergeCell ref="A383:C383"/>
    <mergeCell ref="C9:C11"/>
    <mergeCell ref="A382:C382"/>
    <mergeCell ref="A381:B381"/>
  </mergeCells>
  <phoneticPr fontId="0" type="noConversion"/>
  <hyperlinks>
    <hyperlink ref="B143" r:id="rId1" display="consultantplus://offline/ref=F24C8E6DB66470D84A90B538122B6EF53269530DCF87971A2CB100508793B5FA8F4682531287D0C48F1623BE134AD97CDE704933907EAF21SFk2H" xr:uid="{00000000-0004-0000-0000-000000000000}"/>
  </hyperlinks>
  <printOptions horizontalCentered="1"/>
  <pageMargins left="1.3779527559055118" right="0.39370078740157483" top="0.78740157480314965" bottom="0.78740157480314965" header="0.51181102362204722" footer="0.51181102362204722"/>
  <pageSetup paperSize="9" scale="62" pageOrder="overThenDown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DT3FT-BFH4M-GYYH8-PG9C3-8K2FJ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403-4</dc:creator>
  <cp:lastModifiedBy>Пользователь</cp:lastModifiedBy>
  <cp:lastPrinted>2023-10-24T06:57:15Z</cp:lastPrinted>
  <dcterms:created xsi:type="dcterms:W3CDTF">2004-12-09T14:08:30Z</dcterms:created>
  <dcterms:modified xsi:type="dcterms:W3CDTF">2023-10-24T06:57:42Z</dcterms:modified>
</cp:coreProperties>
</file>